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3"/>
  </bookViews>
  <sheets>
    <sheet name="Ekamutner ev caxser" sheetId="1" r:id="rId1"/>
    <sheet name="Dramakan hosqer" sheetId="2" r:id="rId2"/>
    <sheet name="Ekamutneri hamematakan" sheetId="3" r:id="rId3"/>
    <sheet name="Dramakani hamematakan" sheetId="4" r:id="rId4"/>
  </sheets>
  <definedNames>
    <definedName name="_xlnm.Print_Area" localSheetId="1">'Dramakan hosqer'!$A$1:$F$110</definedName>
    <definedName name="_xlnm.Print_Area" localSheetId="3">'Dramakani hamematakan'!$A$1:$E$100</definedName>
    <definedName name="_xlnm.Print_Area" localSheetId="0">'Ekamutner ev caxser'!$A$1:$F$83</definedName>
    <definedName name="_xlnm.Print_Area" localSheetId="2">'Ekamutneri hamematakan'!$A$1:$E$78</definedName>
  </definedNames>
  <calcPr fullCalcOnLoad="1"/>
</workbook>
</file>

<file path=xl/sharedStrings.xml><?xml version="1.0" encoding="utf-8"?>
<sst xmlns="http://schemas.openxmlformats.org/spreadsheetml/2006/main" count="383" uniqueCount="151">
  <si>
    <t>հազ.դրամ</t>
  </si>
  <si>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</si>
  <si>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</si>
  <si>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</si>
  <si>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</si>
  <si>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</si>
  <si>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</si>
  <si>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</si>
  <si>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</si>
  <si>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</si>
  <si>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</si>
  <si>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</si>
  <si>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</si>
  <si>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</si>
  <si>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</si>
  <si>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</si>
  <si>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</si>
  <si>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</si>
  <si>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</si>
  <si>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</si>
  <si>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</si>
  <si>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</si>
  <si>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</si>
  <si>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</si>
  <si>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</si>
  <si>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</si>
  <si>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</si>
  <si>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</si>
  <si>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</si>
  <si>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</si>
  <si>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</si>
  <si>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</si>
  <si>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</si>
  <si>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Հավելված 1</t>
  </si>
  <si>
    <t>Հաստատված է</t>
  </si>
  <si>
    <t>Երևանի քաղաքապետի</t>
  </si>
  <si>
    <t>Տնտեսական ապրանքների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</si>
  <si>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</si>
  <si>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</si>
  <si>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</si>
  <si>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</si>
  <si>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</si>
  <si>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</si>
  <si>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</si>
  <si>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</si>
  <si>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</si>
  <si>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</si>
  <si>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</si>
  <si>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>Հավելված 2</t>
  </si>
  <si>
    <t xml:space="preserve">Հաստատված է </t>
  </si>
  <si>
    <t>Ն  Ա  Խ  Ա  Հ  Ա  Շ  Ի  Վ</t>
  </si>
  <si>
    <t xml:space="preserve">  հազ.դրամ</t>
  </si>
  <si>
    <t>6 ամիս</t>
  </si>
  <si>
    <t>9 ամիս</t>
  </si>
  <si>
    <t>Տարեկան</t>
  </si>
  <si>
    <t xml:space="preserve"> հազ. դրամ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</si>
  <si>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</si>
  <si>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</si>
  <si>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</si>
  <si>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</si>
  <si>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</si>
  <si>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N------------ - Ա որոշմամբ</t>
  </si>
  <si>
    <t>ԱԱՀ-ի գծով</t>
  </si>
  <si>
    <t>նախագծանախահաշվային փաստաթղթերի գծով</t>
  </si>
  <si>
    <t>Տարբերություն ավելացում (+) նվազեցում (-)</t>
  </si>
  <si>
    <t>հ. ------------- - Ա որոշմամբ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</si>
  <si>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</si>
  <si>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</si>
  <si>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</si>
  <si>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</si>
  <si>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</si>
  <si>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</si>
  <si>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</si>
  <si>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</si>
  <si>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>ԽՈՐՀՐԴԻ ՆԱԽԱԳԱՀ՝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</si>
  <si>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</si>
  <si>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</si>
  <si>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</si>
  <si>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</si>
  <si>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</si>
  <si>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սպառման ֆոնդի օգտագործում,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</si>
  <si>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</si>
  <si>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</si>
  <si>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</si>
  <si>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</si>
  <si>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</si>
  <si>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</si>
  <si>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</si>
  <si>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</si>
  <si>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</si>
  <si>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</si>
  <si>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</si>
  <si>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</si>
  <si>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</si>
  <si>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</si>
  <si>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Այլ ծախսերի գծով</t>
  </si>
  <si>
    <t>նախադպրոցական ուսուցումից</t>
  </si>
  <si>
    <t>նախադպրոցական ուսուցման գծով</t>
  </si>
  <si>
    <t>«-------» -------------- 2017թ.</t>
  </si>
  <si>
    <t>ԸՆԴԱՄԵՆԸ ՀԱՍՈՒՅԹՆԵՐ</t>
  </si>
  <si>
    <t>Գույքագրման և վերագնահատման գծով</t>
  </si>
  <si>
    <t>«------» -------------- 2017թ․</t>
  </si>
  <si>
    <t>Ընդամենը դրամական միջոցների ներհոսքեր, այդ թվում՝</t>
  </si>
  <si>
    <t>Ընդամենը դրամական միջոցների արտահոսքեր, այդ թվում՝</t>
  </si>
  <si>
    <t>Այլ արտահոսքերի գծով</t>
  </si>
  <si>
    <t xml:space="preserve">  2017թ. դրամական միջոցների հոսքերի</t>
  </si>
  <si>
    <t>Փոքրարժեք կամ արագամաշ առարկաների գծով</t>
  </si>
  <si>
    <t>Համակարգիչների տեխնիկական սպասարկման գծով</t>
  </si>
  <si>
    <t>գրասենյակային և տնտեսական գույք</t>
  </si>
  <si>
    <t>համակարգչային սարքավորումներ / տեխնիկա</t>
  </si>
  <si>
    <t xml:space="preserve"> Տ Ե Ղ Ե Կ Ա Ն Ք</t>
  </si>
  <si>
    <t>մեքենաներ և սարքավորումներ</t>
  </si>
  <si>
    <t>Ֆինանսական օգնությունից (օգնիր դպրոցիդ)</t>
  </si>
  <si>
    <t>ՀԱՎԵԼՈՒՐԴ (ՊԱԿԱՍՈՒՐԴ)</t>
  </si>
  <si>
    <t>1-ին 
եռամսյակ</t>
  </si>
  <si>
    <t>կուտակված հավելուրդի մնացորդի օգտագործում, այդ թվում՝</t>
  </si>
  <si>
    <r>
      <t xml:space="preserve">Հաշվետու ժամանակաշրջանի </t>
    </r>
    <r>
      <rPr>
        <b/>
        <u val="single"/>
        <sz val="9"/>
        <rFont val="GHEA Grapalat"/>
        <family val="3"/>
      </rPr>
      <t xml:space="preserve">նախատեսվող նախահաշիվ </t>
    </r>
  </si>
  <si>
    <r>
      <t xml:space="preserve">Նախորդ ժամանակաշրջանի </t>
    </r>
    <r>
      <rPr>
        <b/>
        <u val="single"/>
        <sz val="9"/>
        <rFont val="GHEA Grapalat"/>
        <family val="3"/>
      </rPr>
      <t>փաստացի կատարողական</t>
    </r>
  </si>
  <si>
    <r>
      <t xml:space="preserve">Հաշվետու ժամանակաշրջանի </t>
    </r>
    <r>
      <rPr>
        <b/>
        <u val="single"/>
        <sz val="9"/>
        <rFont val="GHEA Grapalat"/>
        <family val="3"/>
      </rPr>
      <t xml:space="preserve">նախատեսվող դրամական հոսքերի նախահաշիվ </t>
    </r>
  </si>
  <si>
    <t>Չփոխանակվող գործարքներից (դրամաշնորհից)</t>
  </si>
  <si>
    <t xml:space="preserve">2017թ. եկամուտների ու ծախսերի </t>
  </si>
  <si>
    <t>ԵԿԱՄՈՒՏՆԵՐ՝ այդ թվում,</t>
  </si>
  <si>
    <t>2016թ. փաստացի կատարողականի և 2017թ. նախատեսվող եկամուտների ու ծախսերի նախահաշիվների համեմատական ցուցանիշների վերաբերյալ</t>
  </si>
  <si>
    <t>Համակարգչային ծրագրի և կայքի սպասարկման գծով</t>
  </si>
  <si>
    <t>2016թ. փաստացի և 2017թ. նախատեսվող դրամական միջոցների հոսքերի նախահաշիվների
 համեմատական ցուցանիշների վերաբերյալ</t>
  </si>
  <si>
    <t>Հիմնական միջոցների ձեռքբերում, այդ թվում՝</t>
  </si>
  <si>
    <t>Հաշվապահական հաշվառման համակարգչային ծրագրի ձեռքբերում</t>
  </si>
  <si>
    <t>Հիմնական միջոցների ձեռքում, այդ թվում՝</t>
  </si>
  <si>
    <t xml:space="preserve">Չփոխհատուցվող հարկերի գծով </t>
  </si>
  <si>
    <t>Պարտադիր վճարների գծով</t>
  </si>
  <si>
    <t xml:space="preserve">չփոխհատուցվող հարկերի գծով </t>
  </si>
  <si>
    <t xml:space="preserve">«Երևանի հ 116 հիմն. դպրոց» ՊՈԱԿ-ի </t>
  </si>
  <si>
    <t>Միջոցառումների կազմակերպում</t>
  </si>
  <si>
    <t>Հատակի հղկման ծառայություններ</t>
  </si>
  <si>
    <t>Կաթսայատան վերանորոգման աշխատանքներ</t>
  </si>
  <si>
    <t>Այլ մուտքերից</t>
  </si>
  <si>
    <t>Հատակի հղկման ծառայություն</t>
  </si>
  <si>
    <t>Պետ տուրքի գծով</t>
  </si>
  <si>
    <t>Դրամաշնորհից</t>
  </si>
  <si>
    <t>երաժշտական գույք</t>
  </si>
  <si>
    <t>Ակտիվի մուտքագրումից / գույքագր. արդյունք/</t>
  </si>
  <si>
    <t>Այլ մուտքերից/ հարկային մնացորդի ճշտում/</t>
  </si>
  <si>
    <t>Հարկային պարտքի մնացորդի ճշտման գծով</t>
  </si>
  <si>
    <t>Միջոցառումների կազմակերպման գծով</t>
  </si>
  <si>
    <t>Կաթսայատան վերանորոգման գծով</t>
  </si>
  <si>
    <t>Կաթյայատան վերանորոգման աշխ</t>
  </si>
  <si>
    <t>դրամակա օգնության գծով</t>
  </si>
  <si>
    <t>Ա.Գրիգորյան</t>
  </si>
  <si>
    <t>Թ.Հովհաննիսյան</t>
  </si>
  <si>
    <t>Ա.Մելիքսեթյան</t>
  </si>
  <si>
    <t>դրամական օգնության գծով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</si>
</sst>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0.0"/>
    <numFmt numFmtId="173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u val="single"/>
      <sz val="9"/>
      <name val="GHEA Grapalat"/>
      <family val="3"/>
    </font>
    <font>
      <sz val="8"/>
      <name val="Arial"/>
      <family val="0"/>
    </font>
    <font>
      <sz val="14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72" fontId="21" fillId="0" borderId="0" xfId="0" applyNumberFormat="1" applyFont="1" applyBorder="1" applyAlignment="1" applyProtection="1">
      <alignment horizontal="center" vertical="center"/>
      <protection hidden="1"/>
    </xf>
    <xf numFmtId="172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/>
    </xf>
    <xf numFmtId="172" fontId="19" fillId="0" borderId="0" xfId="0" applyNumberFormat="1" applyFont="1" applyBorder="1" applyAlignment="1" applyProtection="1">
      <alignment horizontal="center" vertical="center"/>
      <protection hidden="1"/>
    </xf>
    <xf numFmtId="172" fontId="19" fillId="0" borderId="0" xfId="0" applyNumberFormat="1" applyFont="1" applyBorder="1" applyAlignment="1" applyProtection="1">
      <alignment horizontal="center" vertical="center"/>
      <protection locked="0"/>
    </xf>
    <xf numFmtId="172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 hidden="1"/>
    </xf>
    <xf numFmtId="172" fontId="23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72" fontId="19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172" fontId="24" fillId="0" borderId="0" xfId="0" applyNumberFormat="1" applyFont="1" applyBorder="1" applyAlignment="1" applyProtection="1">
      <alignment horizontal="center" vertical="center"/>
      <protection locked="0"/>
    </xf>
    <xf numFmtId="172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172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19" fillId="0" borderId="0" xfId="76" applyFont="1" applyProtection="1">
      <alignment/>
      <protection hidden="1"/>
    </xf>
    <xf numFmtId="0" fontId="19" fillId="0" borderId="0" xfId="76" applyFont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76" applyFont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0" fontId="19" fillId="0" borderId="0" xfId="76" applyNumberFormat="1" applyFont="1" applyProtection="1">
      <alignment/>
      <protection hidden="1"/>
    </xf>
    <xf numFmtId="0" fontId="20" fillId="0" borderId="0" xfId="76" applyFont="1" applyAlignment="1" applyProtection="1">
      <alignment vertical="center"/>
      <protection locked="0"/>
    </xf>
    <xf numFmtId="0" fontId="21" fillId="0" borderId="0" xfId="76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right" vertical="center" wrapText="1"/>
      <protection hidden="1"/>
    </xf>
    <xf numFmtId="0" fontId="21" fillId="0" borderId="10" xfId="76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0" fontId="21" fillId="0" borderId="11" xfId="76" applyNumberFormat="1" applyFont="1" applyBorder="1" applyAlignment="1" applyProtection="1">
      <alignment horizontal="center" vertical="center"/>
      <protection hidden="1"/>
    </xf>
    <xf numFmtId="173" fontId="21" fillId="0" borderId="11" xfId="76" applyNumberFormat="1" applyFont="1" applyBorder="1" applyAlignment="1" applyProtection="1">
      <alignment horizontal="left" vertical="center" wrapText="1"/>
      <protection hidden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172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2" fontId="19" fillId="0" borderId="0" xfId="0" applyNumberFormat="1" applyFont="1" applyAlignment="1" applyProtection="1">
      <alignment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1" fillId="0" borderId="11" xfId="76" applyNumberFormat="1" applyFont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hidden="1"/>
    </xf>
    <xf numFmtId="0" fontId="27" fillId="0" borderId="11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0" fontId="24" fillId="0" borderId="11" xfId="76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center"/>
      <protection/>
    </xf>
    <xf numFmtId="0" fontId="23" fillId="0" borderId="11" xfId="76" applyNumberFormat="1" applyFont="1" applyBorder="1" applyAlignment="1" applyProtection="1">
      <alignment horizontal="center" vertical="center"/>
      <protection locked="0"/>
    </xf>
    <xf numFmtId="0" fontId="21" fillId="0" borderId="11" xfId="76" applyNumberFormat="1" applyFont="1" applyBorder="1" applyAlignment="1" applyProtection="1">
      <alignment horizontal="right" vertical="center"/>
      <protection locked="0"/>
    </xf>
    <xf numFmtId="173" fontId="21" fillId="0" borderId="11" xfId="76" applyNumberFormat="1" applyFont="1" applyBorder="1" applyAlignment="1" applyProtection="1">
      <alignment horizontal="left" vertical="center" wrapText="1"/>
      <protection/>
    </xf>
    <xf numFmtId="173" fontId="23" fillId="0" borderId="11" xfId="76" applyNumberFormat="1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hidden="1"/>
    </xf>
    <xf numFmtId="173" fontId="24" fillId="0" borderId="11" xfId="76" applyNumberFormat="1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hidden="1"/>
    </xf>
    <xf numFmtId="173" fontId="24" fillId="0" borderId="11" xfId="76" applyNumberFormat="1" applyFont="1" applyBorder="1" applyAlignment="1" applyProtection="1">
      <alignment horizontal="left" vertical="center" wrapText="1"/>
      <protection locked="0"/>
    </xf>
    <xf numFmtId="173" fontId="24" fillId="24" borderId="11" xfId="76" applyNumberFormat="1" applyFont="1" applyFill="1" applyBorder="1" applyAlignment="1" applyProtection="1">
      <alignment horizontal="left" vertical="center" wrapText="1"/>
      <protection/>
    </xf>
    <xf numFmtId="173" fontId="23" fillId="0" borderId="11" xfId="76" applyNumberFormat="1" applyFont="1" applyBorder="1" applyAlignment="1" applyProtection="1">
      <alignment horizontal="left" vertical="center" wrapText="1"/>
      <protection locked="0"/>
    </xf>
    <xf numFmtId="0" fontId="19" fillId="0" borderId="0" xfId="76" applyNumberFormat="1" applyFont="1" applyBorder="1" applyAlignment="1" applyProtection="1">
      <alignment horizontal="center" vertical="center"/>
      <protection hidden="1"/>
    </xf>
    <xf numFmtId="173" fontId="19" fillId="0" borderId="0" xfId="76" applyNumberFormat="1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3" fontId="21" fillId="0" borderId="0" xfId="76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19" fillId="0" borderId="10" xfId="76" applyFont="1" applyBorder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hidden="1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26" fillId="0" borderId="1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172" fontId="22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0" xfId="76" applyFont="1" applyAlignment="1" applyProtection="1">
      <alignment vertical="center"/>
      <protection hidden="1"/>
    </xf>
    <xf numFmtId="0" fontId="23" fillId="0" borderId="0" xfId="76" applyFont="1" applyBorder="1" applyAlignment="1" applyProtection="1">
      <alignment horizontal="right" vertical="center"/>
      <protection hidden="1"/>
    </xf>
    <xf numFmtId="2" fontId="19" fillId="0" borderId="0" xfId="0" applyNumberFormat="1" applyFont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28" fillId="0" borderId="11" xfId="0" applyFont="1" applyBorder="1" applyAlignment="1" applyProtection="1">
      <alignment horizontal="left" vertical="center"/>
      <protection hidden="1"/>
    </xf>
    <xf numFmtId="173" fontId="23" fillId="0" borderId="11" xfId="76" applyNumberFormat="1" applyFont="1" applyBorder="1" applyAlignment="1" applyProtection="1">
      <alignment horizontal="left" vertical="center" wrapText="1"/>
      <protection hidden="1"/>
    </xf>
    <xf numFmtId="173" fontId="24" fillId="0" borderId="11" xfId="76" applyNumberFormat="1" applyFont="1" applyBorder="1" applyAlignment="1" applyProtection="1">
      <alignment horizontal="left" vertical="center" wrapText="1"/>
      <protection hidden="1"/>
    </xf>
    <xf numFmtId="173" fontId="24" fillId="24" borderId="11" xfId="76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76" applyNumberFormat="1" applyFont="1" applyBorder="1" applyAlignment="1" applyProtection="1">
      <alignment horizontal="center" vertical="center"/>
      <protection hidden="1"/>
    </xf>
    <xf numFmtId="173" fontId="21" fillId="0" borderId="0" xfId="76" applyNumberFormat="1" applyFont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6" fillId="0" borderId="10" xfId="76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22" fillId="0" borderId="11" xfId="76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left" vertical="center"/>
      <protection/>
    </xf>
    <xf numFmtId="0" fontId="27" fillId="0" borderId="11" xfId="0" applyFont="1" applyBorder="1" applyAlignment="1" applyProtection="1">
      <alignment horizontal="left" vertical="center"/>
      <protection hidden="1"/>
    </xf>
    <xf numFmtId="172" fontId="32" fillId="0" borderId="0" xfId="0" applyNumberFormat="1" applyFont="1" applyBorder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hidden="1"/>
    </xf>
    <xf numFmtId="172" fontId="32" fillId="0" borderId="0" xfId="0" applyNumberFormat="1" applyFont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center" vertical="center" wrapText="1"/>
      <protection hidden="1"/>
    </xf>
    <xf numFmtId="172" fontId="32" fillId="0" borderId="0" xfId="0" applyNumberFormat="1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172" fontId="20" fillId="0" borderId="11" xfId="76" applyNumberFormat="1" applyFont="1" applyBorder="1" applyAlignment="1" applyProtection="1">
      <alignment horizontal="center" vertical="center"/>
      <protection locked="0"/>
    </xf>
    <xf numFmtId="172" fontId="20" fillId="0" borderId="11" xfId="76" applyNumberFormat="1" applyFont="1" applyBorder="1" applyAlignment="1" applyProtection="1">
      <alignment horizontal="center" vertical="center"/>
      <protection hidden="1"/>
    </xf>
    <xf numFmtId="172" fontId="32" fillId="0" borderId="11" xfId="76" applyNumberFormat="1" applyFont="1" applyBorder="1" applyAlignment="1" applyProtection="1">
      <alignment horizontal="center" vertical="center"/>
      <protection locked="0"/>
    </xf>
    <xf numFmtId="172" fontId="32" fillId="0" borderId="11" xfId="76" applyNumberFormat="1" applyFont="1" applyBorder="1" applyAlignment="1" applyProtection="1">
      <alignment horizontal="center" vertical="center"/>
      <protection hidden="1"/>
    </xf>
    <xf numFmtId="172" fontId="32" fillId="0" borderId="11" xfId="0" applyNumberFormat="1" applyFont="1" applyBorder="1" applyAlignment="1" applyProtection="1">
      <alignment horizontal="center" vertical="center" wrapText="1"/>
      <protection locked="0"/>
    </xf>
    <xf numFmtId="172" fontId="32" fillId="0" borderId="11" xfId="0" applyNumberFormat="1" applyFont="1" applyBorder="1" applyAlignment="1" applyProtection="1">
      <alignment horizontal="center" vertical="center"/>
      <protection locked="0"/>
    </xf>
    <xf numFmtId="172" fontId="20" fillId="0" borderId="11" xfId="0" applyNumberFormat="1" applyFont="1" applyBorder="1" applyAlignment="1" applyProtection="1">
      <alignment horizontal="center" vertical="center"/>
      <protection hidden="1"/>
    </xf>
    <xf numFmtId="172" fontId="32" fillId="0" borderId="11" xfId="0" applyNumberFormat="1" applyFont="1" applyBorder="1" applyAlignment="1" applyProtection="1">
      <alignment horizontal="center" vertical="center"/>
      <protection hidden="1"/>
    </xf>
    <xf numFmtId="172" fontId="20" fillId="0" borderId="11" xfId="0" applyNumberFormat="1" applyFont="1" applyBorder="1" applyAlignment="1" applyProtection="1">
      <alignment horizontal="center" vertical="center" wrapText="1"/>
      <protection hidden="1"/>
    </xf>
    <xf numFmtId="172" fontId="32" fillId="0" borderId="11" xfId="0" applyNumberFormat="1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76" applyFont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9" fillId="0" borderId="0" xfId="76" applyFont="1" applyAlignment="1" applyProtection="1">
      <alignment horizontal="right"/>
      <protection locked="0"/>
    </xf>
    <xf numFmtId="0" fontId="20" fillId="0" borderId="0" xfId="76" applyFont="1" applyAlignment="1" applyProtection="1">
      <alignment horizontal="center"/>
      <protection hidden="1"/>
    </xf>
    <xf numFmtId="0" fontId="21" fillId="0" borderId="0" xfId="76" applyFont="1" applyAlignment="1" applyProtection="1">
      <alignment horizontal="center" vertical="center"/>
      <protection locked="0"/>
    </xf>
    <xf numFmtId="0" fontId="23" fillId="0" borderId="0" xfId="0" applyNumberFormat="1" applyFont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hidden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2 2" xfId="74"/>
    <cellStyle name="Normal 3" xfId="75"/>
    <cellStyle name="Normal_Sheet1" xfId="76"/>
    <cellStyle name="Note" xfId="77"/>
    <cellStyle name="Output" xfId="78"/>
    <cellStyle name="Percent" xfId="79"/>
    <cellStyle name="Style 1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Плохой" xfId="102"/>
    <cellStyle name="Пояснение" xfId="103"/>
    <cellStyle name="Примечание" xfId="104"/>
    <cellStyle name="Связанная ячейка" xfId="105"/>
    <cellStyle name="Стиль 1" xfId="106"/>
    <cellStyle name="Текст предупреждения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view="pageBreakPreview" zoomScaleSheetLayoutView="100" zoomScalePageLayoutView="0" workbookViewId="0" topLeftCell="A1">
      <selection activeCell="A73" sqref="A73"/>
    </sheetView>
  </sheetViews>
  <sheetFormatPr defaultColWidth="9.140625" defaultRowHeight="12.75"/>
  <cols>
    <col min="1" max="1" width="6.57421875" style="1" customWidth="1"/>
    <col min="2" max="2" width="34.7109375" style="1" customWidth="1"/>
    <col min="3" max="3" width="13.8515625" style="1" customWidth="1"/>
    <col min="4" max="4" width="14.140625" style="1" customWidth="1"/>
    <col min="5" max="5" width="18.421875" style="1" customWidth="1"/>
    <col min="6" max="6" width="16.140625" style="5" customWidth="1"/>
    <col min="7" max="7" width="13.421875" style="4" customWidth="1"/>
    <col min="8" max="16" width="9.140625" style="4" customWidth="1"/>
    <col min="17" max="16384" width="9.140625" style="1" customWidth="1"/>
  </cols>
  <sheetData>
    <row r="1" spans="5:7" ht="15.75">
      <c r="E1" s="2"/>
      <c r="F1" s="2" t="s">
        <v>33</v>
      </c>
      <c r="G1" s="3"/>
    </row>
    <row r="2" spans="5:7" ht="15" customHeight="1">
      <c r="E2" s="2"/>
      <c r="F2" s="2" t="s">
        <v>34</v>
      </c>
      <c r="G2" s="3"/>
    </row>
    <row r="3" spans="5:7" ht="15.75" customHeight="1">
      <c r="E3" s="2"/>
      <c r="F3" s="2" t="s">
        <v>35</v>
      </c>
      <c r="G3" s="3"/>
    </row>
    <row r="4" spans="5:7" ht="23.25" customHeight="1">
      <c r="E4" s="156" t="s">
        <v>98</v>
      </c>
      <c r="F4" s="156"/>
      <c r="G4" s="3"/>
    </row>
    <row r="5" spans="5:7" ht="18.75" customHeight="1">
      <c r="E5" s="157" t="s">
        <v>65</v>
      </c>
      <c r="F5" s="157"/>
      <c r="G5" s="3"/>
    </row>
    <row r="6" spans="5:7" ht="14.25" customHeight="1">
      <c r="E6" s="5"/>
      <c r="F6" s="2"/>
      <c r="G6" s="6"/>
    </row>
    <row r="7" spans="1:7" ht="18.75" customHeight="1">
      <c r="A7" s="158" t="s">
        <v>50</v>
      </c>
      <c r="B7" s="158"/>
      <c r="C7" s="158"/>
      <c r="D7" s="158"/>
      <c r="E7" s="158"/>
      <c r="F7" s="158"/>
      <c r="G7" s="7"/>
    </row>
    <row r="8" spans="1:6" ht="27.75" customHeight="1">
      <c r="A8" s="159" t="s">
        <v>131</v>
      </c>
      <c r="B8" s="159"/>
      <c r="C8" s="159"/>
      <c r="D8" s="159"/>
      <c r="E8" s="159"/>
      <c r="F8" s="159"/>
    </row>
    <row r="9" spans="1:13" ht="19.5" customHeight="1">
      <c r="A9" s="159" t="s">
        <v>120</v>
      </c>
      <c r="B9" s="159"/>
      <c r="C9" s="159"/>
      <c r="D9" s="159"/>
      <c r="E9" s="159"/>
      <c r="F9" s="159"/>
      <c r="G9" s="8"/>
      <c r="H9" s="9"/>
      <c r="I9" s="9"/>
      <c r="J9" s="9"/>
      <c r="K9" s="9"/>
      <c r="L9" s="9"/>
      <c r="M9" s="9"/>
    </row>
    <row r="10" spans="1:7" ht="30" customHeight="1">
      <c r="A10" s="10"/>
      <c r="B10" s="10"/>
      <c r="C10" s="10"/>
      <c r="D10" s="10"/>
      <c r="E10" s="10"/>
      <c r="F10" s="11" t="s">
        <v>66</v>
      </c>
      <c r="G10" s="12"/>
    </row>
    <row r="11" spans="1:7" ht="26.25" customHeight="1">
      <c r="A11" s="13" t="s">
        <v>7</v>
      </c>
      <c r="B11" s="14" t="s">
        <v>121</v>
      </c>
      <c r="C11" s="15"/>
      <c r="D11" s="15"/>
      <c r="E11" s="15"/>
      <c r="F11" s="16"/>
      <c r="G11" s="12"/>
    </row>
    <row r="12" spans="1:7" ht="18" customHeight="1">
      <c r="A12" s="17">
        <v>1</v>
      </c>
      <c r="B12" s="18" t="s">
        <v>83</v>
      </c>
      <c r="C12" s="19"/>
      <c r="D12" s="20"/>
      <c r="E12" s="20"/>
      <c r="F12" s="138">
        <v>81680.8</v>
      </c>
      <c r="G12" s="12"/>
    </row>
    <row r="13" spans="1:7" ht="18" customHeight="1" hidden="1">
      <c r="A13" s="22">
        <v>1.1</v>
      </c>
      <c r="B13" s="23" t="s">
        <v>87</v>
      </c>
      <c r="C13" s="19"/>
      <c r="D13" s="20"/>
      <c r="E13" s="20"/>
      <c r="F13" s="138"/>
      <c r="G13" s="12"/>
    </row>
    <row r="14" spans="1:16" s="28" customFormat="1" ht="18" customHeight="1" hidden="1">
      <c r="A14" s="22">
        <v>1.2</v>
      </c>
      <c r="B14" s="23" t="s">
        <v>96</v>
      </c>
      <c r="C14" s="24"/>
      <c r="D14" s="25"/>
      <c r="E14" s="25"/>
      <c r="F14" s="138"/>
      <c r="G14" s="26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8" customHeight="1">
      <c r="A15" s="22">
        <v>1.1</v>
      </c>
      <c r="B15" s="23" t="s">
        <v>86</v>
      </c>
      <c r="C15" s="24"/>
      <c r="D15" s="25"/>
      <c r="E15" s="25"/>
      <c r="F15" s="138">
        <v>141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</row>
    <row r="16" spans="1:7" ht="18" customHeight="1" hidden="1">
      <c r="A16" s="17">
        <v>2</v>
      </c>
      <c r="B16" s="29" t="s">
        <v>8</v>
      </c>
      <c r="C16" s="19"/>
      <c r="D16" s="20"/>
      <c r="E16" s="20"/>
      <c r="F16" s="138"/>
      <c r="G16" s="12"/>
    </row>
    <row r="17" spans="1:7" ht="18" customHeight="1" hidden="1">
      <c r="A17" s="17">
        <v>3</v>
      </c>
      <c r="B17" s="29" t="s">
        <v>70</v>
      </c>
      <c r="C17" s="19"/>
      <c r="D17" s="20"/>
      <c r="E17" s="20"/>
      <c r="F17" s="138"/>
      <c r="G17" s="12"/>
    </row>
    <row r="18" spans="1:7" ht="18" customHeight="1">
      <c r="A18" s="17">
        <v>2</v>
      </c>
      <c r="B18" s="30" t="s">
        <v>67</v>
      </c>
      <c r="C18" s="31"/>
      <c r="D18" s="20"/>
      <c r="E18" s="20"/>
      <c r="F18" s="138">
        <v>158.1</v>
      </c>
      <c r="G18" s="12"/>
    </row>
    <row r="19" spans="1:7" ht="18" customHeight="1">
      <c r="A19" s="17">
        <v>3</v>
      </c>
      <c r="B19" s="29" t="s">
        <v>89</v>
      </c>
      <c r="C19" s="31"/>
      <c r="D19" s="20"/>
      <c r="E19" s="20"/>
      <c r="F19" s="138">
        <v>1400</v>
      </c>
      <c r="G19" s="12"/>
    </row>
    <row r="20" spans="1:7" ht="18.75" customHeight="1" hidden="1">
      <c r="A20" s="17">
        <v>6</v>
      </c>
      <c r="B20" s="30" t="s">
        <v>112</v>
      </c>
      <c r="C20" s="31"/>
      <c r="D20" s="20"/>
      <c r="E20" s="20"/>
      <c r="F20" s="138"/>
      <c r="G20" s="12"/>
    </row>
    <row r="21" spans="1:7" ht="22.5" customHeight="1" hidden="1">
      <c r="A21" s="17">
        <v>7</v>
      </c>
      <c r="B21" s="30" t="s">
        <v>9</v>
      </c>
      <c r="C21" s="31"/>
      <c r="D21" s="20"/>
      <c r="E21" s="20"/>
      <c r="F21" s="138"/>
      <c r="G21" s="12"/>
    </row>
    <row r="22" spans="1:7" ht="21.75" customHeight="1">
      <c r="A22" s="17">
        <v>4</v>
      </c>
      <c r="B22" s="44" t="s">
        <v>119</v>
      </c>
      <c r="C22" s="31"/>
      <c r="D22" s="20"/>
      <c r="E22" s="20"/>
      <c r="F22" s="138">
        <v>391.3</v>
      </c>
      <c r="G22" s="12"/>
    </row>
    <row r="23" spans="1:7" ht="21.75" customHeight="1" hidden="1">
      <c r="A23" s="17">
        <v>5</v>
      </c>
      <c r="B23" s="29" t="s">
        <v>10</v>
      </c>
      <c r="C23" s="31"/>
      <c r="D23" s="20"/>
      <c r="E23" s="20"/>
      <c r="F23" s="138">
        <v>0</v>
      </c>
      <c r="G23" s="12"/>
    </row>
    <row r="24" spans="1:7" ht="21.75" customHeight="1" hidden="1">
      <c r="A24" s="17">
        <v>10</v>
      </c>
      <c r="B24" s="30" t="s">
        <v>11</v>
      </c>
      <c r="C24" s="31"/>
      <c r="D24" s="20"/>
      <c r="E24" s="20"/>
      <c r="F24" s="138">
        <v>0</v>
      </c>
      <c r="G24" s="12"/>
    </row>
    <row r="25" spans="1:7" ht="18" customHeight="1" hidden="1">
      <c r="A25" s="17">
        <v>11</v>
      </c>
      <c r="B25" s="18"/>
      <c r="C25" s="31"/>
      <c r="D25" s="20"/>
      <c r="E25" s="20"/>
      <c r="F25" s="138"/>
      <c r="G25" s="12"/>
    </row>
    <row r="26" spans="1:7" ht="19.5" customHeight="1" hidden="1">
      <c r="A26" s="17">
        <v>12</v>
      </c>
      <c r="B26" s="18"/>
      <c r="C26" s="31"/>
      <c r="D26" s="20"/>
      <c r="E26" s="20"/>
      <c r="F26" s="138"/>
      <c r="G26" s="12"/>
    </row>
    <row r="27" spans="1:7" ht="24" customHeight="1">
      <c r="A27" s="13"/>
      <c r="B27" s="32" t="s">
        <v>99</v>
      </c>
      <c r="C27" s="16"/>
      <c r="D27" s="15"/>
      <c r="E27" s="15"/>
      <c r="F27" s="139">
        <f>SUM(F12,F16:F26)</f>
        <v>83630.20000000001</v>
      </c>
      <c r="G27" s="12"/>
    </row>
    <row r="28" spans="1:7" ht="23.25" customHeight="1">
      <c r="A28" s="19"/>
      <c r="B28" s="13"/>
      <c r="C28" s="31"/>
      <c r="D28" s="20"/>
      <c r="E28" s="20"/>
      <c r="F28" s="140"/>
      <c r="G28" s="12"/>
    </row>
    <row r="29" spans="1:7" ht="24.75" customHeight="1">
      <c r="A29" s="13" t="s">
        <v>12</v>
      </c>
      <c r="B29" s="33" t="s">
        <v>13</v>
      </c>
      <c r="C29" s="16"/>
      <c r="D29" s="16"/>
      <c r="E29" s="16"/>
      <c r="F29" s="141"/>
      <c r="G29" s="12"/>
    </row>
    <row r="30" spans="1:7" ht="18" customHeight="1">
      <c r="A30" s="17">
        <v>1</v>
      </c>
      <c r="B30" s="18" t="s">
        <v>14</v>
      </c>
      <c r="C30" s="31"/>
      <c r="D30" s="20"/>
      <c r="E30" s="20"/>
      <c r="F30" s="138">
        <v>71226.3</v>
      </c>
      <c r="G30" s="12"/>
    </row>
    <row r="31" spans="1:7" ht="15" customHeight="1" hidden="1">
      <c r="A31" s="34">
        <v>1.1</v>
      </c>
      <c r="B31" s="23" t="s">
        <v>71</v>
      </c>
      <c r="C31" s="31"/>
      <c r="D31" s="20"/>
      <c r="E31" s="20"/>
      <c r="F31" s="138"/>
      <c r="G31" s="12"/>
    </row>
    <row r="32" spans="1:7" ht="15" customHeight="1" hidden="1">
      <c r="A32" s="34">
        <v>1.2</v>
      </c>
      <c r="B32" s="23" t="s">
        <v>97</v>
      </c>
      <c r="C32" s="31"/>
      <c r="D32" s="20"/>
      <c r="E32" s="20"/>
      <c r="F32" s="138"/>
      <c r="G32" s="12"/>
    </row>
    <row r="33" spans="1:7" ht="15" customHeight="1">
      <c r="A33" s="34">
        <v>1.1</v>
      </c>
      <c r="B33" s="23" t="s">
        <v>15</v>
      </c>
      <c r="C33" s="31"/>
      <c r="D33" s="20"/>
      <c r="E33" s="20"/>
      <c r="F33" s="138">
        <v>1000</v>
      </c>
      <c r="G33" s="12"/>
    </row>
    <row r="34" spans="1:7" ht="18" customHeight="1">
      <c r="A34" s="17">
        <v>2</v>
      </c>
      <c r="B34" s="29" t="s">
        <v>17</v>
      </c>
      <c r="C34" s="31"/>
      <c r="D34" s="20"/>
      <c r="E34" s="20"/>
      <c r="F34" s="138">
        <v>5337.5</v>
      </c>
      <c r="G34" s="12"/>
    </row>
    <row r="35" spans="1:7" ht="18" customHeight="1">
      <c r="A35" s="17">
        <v>3</v>
      </c>
      <c r="B35" s="30" t="s">
        <v>16</v>
      </c>
      <c r="C35" s="31"/>
      <c r="D35" s="20"/>
      <c r="E35" s="20"/>
      <c r="F35" s="138">
        <v>1600</v>
      </c>
      <c r="G35" s="12"/>
    </row>
    <row r="36" spans="1:7" ht="18" customHeight="1">
      <c r="A36" s="17">
        <v>4</v>
      </c>
      <c r="B36" s="30" t="s">
        <v>19</v>
      </c>
      <c r="C36" s="31"/>
      <c r="D36" s="20"/>
      <c r="E36" s="20"/>
      <c r="F36" s="138">
        <v>120</v>
      </c>
      <c r="G36" s="12"/>
    </row>
    <row r="37" spans="1:7" ht="18" customHeight="1">
      <c r="A37" s="17">
        <v>5</v>
      </c>
      <c r="B37" s="29" t="s">
        <v>20</v>
      </c>
      <c r="C37" s="31"/>
      <c r="D37" s="20"/>
      <c r="E37" s="20"/>
      <c r="F37" s="138">
        <v>100.8</v>
      </c>
      <c r="G37" s="12"/>
    </row>
    <row r="38" spans="1:7" ht="18" customHeight="1">
      <c r="A38" s="17">
        <v>6</v>
      </c>
      <c r="B38" s="29" t="s">
        <v>21</v>
      </c>
      <c r="C38" s="31"/>
      <c r="D38" s="20"/>
      <c r="E38" s="20"/>
      <c r="F38" s="138">
        <v>20</v>
      </c>
      <c r="G38" s="12"/>
    </row>
    <row r="39" spans="1:7" ht="18" customHeight="1">
      <c r="A39" s="17">
        <v>7</v>
      </c>
      <c r="B39" s="30" t="s">
        <v>22</v>
      </c>
      <c r="C39" s="31"/>
      <c r="D39" s="31"/>
      <c r="E39" s="31"/>
      <c r="F39" s="142">
        <f>SUM(F40:F42)</f>
        <v>150</v>
      </c>
      <c r="G39" s="12"/>
    </row>
    <row r="40" spans="1:7" ht="18" customHeight="1">
      <c r="A40" s="34">
        <v>7.1</v>
      </c>
      <c r="B40" s="23" t="s">
        <v>23</v>
      </c>
      <c r="C40" s="31"/>
      <c r="D40" s="20"/>
      <c r="E40" s="20"/>
      <c r="F40" s="138">
        <v>57.6</v>
      </c>
      <c r="G40" s="12"/>
    </row>
    <row r="41" spans="1:7" ht="18" customHeight="1">
      <c r="A41" s="34">
        <v>7.2</v>
      </c>
      <c r="B41" s="35" t="s">
        <v>24</v>
      </c>
      <c r="C41" s="31"/>
      <c r="D41" s="20"/>
      <c r="E41" s="20"/>
      <c r="F41" s="138">
        <v>20.4</v>
      </c>
      <c r="G41" s="12"/>
    </row>
    <row r="42" spans="1:7" ht="18" customHeight="1">
      <c r="A42" s="34">
        <v>7.3</v>
      </c>
      <c r="B42" s="35" t="s">
        <v>25</v>
      </c>
      <c r="C42" s="31"/>
      <c r="D42" s="20"/>
      <c r="E42" s="20"/>
      <c r="F42" s="138">
        <v>72</v>
      </c>
      <c r="G42" s="12"/>
    </row>
    <row r="43" spans="1:7" ht="18" customHeight="1" hidden="1">
      <c r="A43" s="17">
        <v>8</v>
      </c>
      <c r="B43" s="29" t="s">
        <v>72</v>
      </c>
      <c r="C43" s="31"/>
      <c r="D43" s="20"/>
      <c r="E43" s="20"/>
      <c r="F43" s="138"/>
      <c r="G43" s="12"/>
    </row>
    <row r="44" spans="1:7" ht="18" customHeight="1" hidden="1">
      <c r="A44" s="17">
        <v>9</v>
      </c>
      <c r="B44" s="29" t="s">
        <v>26</v>
      </c>
      <c r="C44" s="31"/>
      <c r="D44" s="20"/>
      <c r="E44" s="20"/>
      <c r="F44" s="138"/>
      <c r="G44" s="12"/>
    </row>
    <row r="45" spans="1:7" ht="18" customHeight="1">
      <c r="A45" s="17">
        <v>8</v>
      </c>
      <c r="B45" s="30" t="s">
        <v>36</v>
      </c>
      <c r="C45" s="31"/>
      <c r="D45" s="20"/>
      <c r="E45" s="20"/>
      <c r="F45" s="138">
        <v>800</v>
      </c>
      <c r="G45" s="12"/>
    </row>
    <row r="46" spans="1:7" ht="18" customHeight="1">
      <c r="A46" s="17">
        <v>9</v>
      </c>
      <c r="B46" s="30" t="s">
        <v>27</v>
      </c>
      <c r="C46" s="31"/>
      <c r="D46" s="20"/>
      <c r="E46" s="20"/>
      <c r="F46" s="138">
        <v>400</v>
      </c>
      <c r="G46" s="12"/>
    </row>
    <row r="47" spans="1:7" ht="18" customHeight="1">
      <c r="A47" s="17">
        <v>10</v>
      </c>
      <c r="B47" s="29" t="s">
        <v>106</v>
      </c>
      <c r="C47" s="31"/>
      <c r="D47" s="20"/>
      <c r="E47" s="20"/>
      <c r="F47" s="138">
        <v>100</v>
      </c>
      <c r="G47" s="12"/>
    </row>
    <row r="48" spans="1:7" ht="18.75" customHeight="1">
      <c r="A48" s="17">
        <v>11</v>
      </c>
      <c r="B48" s="29" t="s">
        <v>60</v>
      </c>
      <c r="C48" s="31"/>
      <c r="D48" s="20"/>
      <c r="E48" s="20"/>
      <c r="F48" s="138">
        <v>100</v>
      </c>
      <c r="G48" s="12"/>
    </row>
    <row r="49" spans="1:8" ht="18" customHeight="1" hidden="1">
      <c r="A49" s="17">
        <v>14</v>
      </c>
      <c r="B49" s="29" t="s">
        <v>18</v>
      </c>
      <c r="C49" s="31"/>
      <c r="D49" s="20"/>
      <c r="E49" s="20"/>
      <c r="F49" s="138"/>
      <c r="G49" s="12"/>
      <c r="H49" s="36"/>
    </row>
    <row r="50" spans="1:8" ht="20.25" customHeight="1" hidden="1">
      <c r="A50" s="17">
        <v>15</v>
      </c>
      <c r="B50" s="29" t="s">
        <v>73</v>
      </c>
      <c r="C50" s="31"/>
      <c r="D50" s="20"/>
      <c r="E50" s="20"/>
      <c r="F50" s="138"/>
      <c r="G50" s="12"/>
      <c r="H50" s="36"/>
    </row>
    <row r="51" spans="1:7" ht="18" customHeight="1">
      <c r="A51" s="17">
        <v>12</v>
      </c>
      <c r="B51" s="29" t="s">
        <v>28</v>
      </c>
      <c r="C51" s="31"/>
      <c r="D51" s="20"/>
      <c r="E51" s="20"/>
      <c r="F51" s="138">
        <v>990</v>
      </c>
      <c r="G51" s="12"/>
    </row>
    <row r="52" spans="1:7" ht="18.75" customHeight="1">
      <c r="A52" s="17">
        <v>13</v>
      </c>
      <c r="B52" s="29" t="s">
        <v>29</v>
      </c>
      <c r="C52" s="31"/>
      <c r="D52" s="20"/>
      <c r="E52" s="20"/>
      <c r="F52" s="138">
        <v>226</v>
      </c>
      <c r="G52" s="12"/>
    </row>
    <row r="53" spans="1:7" ht="18.75" customHeight="1" hidden="1">
      <c r="A53" s="17">
        <v>18</v>
      </c>
      <c r="B53" s="29" t="s">
        <v>94</v>
      </c>
      <c r="C53" s="31"/>
      <c r="D53" s="20"/>
      <c r="E53" s="20"/>
      <c r="F53" s="138"/>
      <c r="G53" s="12"/>
    </row>
    <row r="54" spans="1:7" ht="18" customHeight="1">
      <c r="A54" s="17">
        <v>14</v>
      </c>
      <c r="B54" s="30" t="s">
        <v>68</v>
      </c>
      <c r="C54" s="31"/>
      <c r="D54" s="20"/>
      <c r="E54" s="20"/>
      <c r="F54" s="138">
        <v>1400</v>
      </c>
      <c r="G54" s="12"/>
    </row>
    <row r="55" spans="1:7" ht="18.75" customHeight="1">
      <c r="A55" s="17">
        <v>15</v>
      </c>
      <c r="B55" s="29" t="s">
        <v>56</v>
      </c>
      <c r="C55" s="31"/>
      <c r="D55" s="20"/>
      <c r="E55" s="20"/>
      <c r="F55" s="138">
        <v>200</v>
      </c>
      <c r="G55" s="12"/>
    </row>
    <row r="56" spans="1:7" ht="18.75" customHeight="1">
      <c r="A56" s="17">
        <v>16</v>
      </c>
      <c r="B56" s="29" t="s">
        <v>107</v>
      </c>
      <c r="C56" s="31"/>
      <c r="D56" s="20"/>
      <c r="E56" s="20"/>
      <c r="F56" s="138">
        <v>200</v>
      </c>
      <c r="G56" s="12"/>
    </row>
    <row r="57" spans="1:7" ht="18.75" customHeight="1" hidden="1">
      <c r="A57" s="17">
        <v>17</v>
      </c>
      <c r="B57" s="29" t="s">
        <v>123</v>
      </c>
      <c r="C57" s="31"/>
      <c r="D57" s="20"/>
      <c r="E57" s="20"/>
      <c r="F57" s="138">
        <v>0</v>
      </c>
      <c r="G57" s="12"/>
    </row>
    <row r="58" spans="1:7" ht="18.75" customHeight="1">
      <c r="A58" s="17">
        <v>17</v>
      </c>
      <c r="B58" s="29" t="s">
        <v>57</v>
      </c>
      <c r="C58" s="31"/>
      <c r="D58" s="20"/>
      <c r="E58" s="20"/>
      <c r="F58" s="138">
        <v>3</v>
      </c>
      <c r="G58" s="12"/>
    </row>
    <row r="59" spans="1:7" ht="18.75" customHeight="1">
      <c r="A59" s="17">
        <v>18</v>
      </c>
      <c r="B59" s="29" t="s">
        <v>58</v>
      </c>
      <c r="C59" s="31"/>
      <c r="D59" s="20"/>
      <c r="E59" s="20"/>
      <c r="F59" s="138">
        <v>50</v>
      </c>
      <c r="G59" s="12"/>
    </row>
    <row r="60" spans="1:7" ht="18.75" customHeight="1">
      <c r="A60" s="17">
        <v>19</v>
      </c>
      <c r="B60" s="29" t="s">
        <v>59</v>
      </c>
      <c r="C60" s="31"/>
      <c r="D60" s="20"/>
      <c r="E60" s="20"/>
      <c r="F60" s="138">
        <v>80</v>
      </c>
      <c r="G60" s="12"/>
    </row>
    <row r="61" spans="1:7" ht="18.75" customHeight="1">
      <c r="A61" s="17">
        <v>20</v>
      </c>
      <c r="B61" s="29" t="s">
        <v>90</v>
      </c>
      <c r="C61" s="31"/>
      <c r="D61" s="20"/>
      <c r="E61" s="20"/>
      <c r="F61" s="138">
        <v>150</v>
      </c>
      <c r="G61" s="12"/>
    </row>
    <row r="62" spans="1:7" ht="18.75" customHeight="1">
      <c r="A62" s="17">
        <v>21</v>
      </c>
      <c r="B62" s="29" t="s">
        <v>88</v>
      </c>
      <c r="C62" s="31"/>
      <c r="D62" s="20"/>
      <c r="E62" s="20"/>
      <c r="F62" s="138">
        <v>141</v>
      </c>
      <c r="G62" s="12"/>
    </row>
    <row r="63" spans="1:7" ht="18.75" customHeight="1">
      <c r="A63" s="17">
        <v>22</v>
      </c>
      <c r="B63" s="29" t="s">
        <v>100</v>
      </c>
      <c r="C63" s="31"/>
      <c r="D63" s="20"/>
      <c r="E63" s="20"/>
      <c r="F63" s="138">
        <v>120</v>
      </c>
      <c r="G63" s="12"/>
    </row>
    <row r="64" spans="1:7" ht="18.75" customHeight="1" hidden="1">
      <c r="A64" s="17">
        <v>23</v>
      </c>
      <c r="B64" s="12" t="s">
        <v>132</v>
      </c>
      <c r="C64" s="31"/>
      <c r="D64" s="20"/>
      <c r="E64" s="20"/>
      <c r="F64" s="138">
        <v>0</v>
      </c>
      <c r="G64" s="12"/>
    </row>
    <row r="65" spans="1:7" ht="18.75" customHeight="1" hidden="1">
      <c r="A65" s="17">
        <v>23</v>
      </c>
      <c r="B65" s="12" t="s">
        <v>134</v>
      </c>
      <c r="C65" s="31"/>
      <c r="D65" s="20"/>
      <c r="E65" s="20"/>
      <c r="F65" s="138">
        <v>0</v>
      </c>
      <c r="G65" s="12"/>
    </row>
    <row r="66" spans="1:7" ht="18.75" customHeight="1" hidden="1">
      <c r="A66" s="17">
        <v>24</v>
      </c>
      <c r="B66" s="12" t="s">
        <v>133</v>
      </c>
      <c r="C66" s="31"/>
      <c r="D66" s="20"/>
      <c r="E66" s="20"/>
      <c r="F66" s="138">
        <v>0</v>
      </c>
      <c r="G66" s="12"/>
    </row>
    <row r="67" spans="1:7" ht="18" customHeight="1" hidden="1">
      <c r="A67" s="17">
        <v>26</v>
      </c>
      <c r="B67" s="12" t="s">
        <v>30</v>
      </c>
      <c r="C67" s="31"/>
      <c r="D67" s="20"/>
      <c r="E67" s="20"/>
      <c r="F67" s="138">
        <v>0</v>
      </c>
      <c r="G67" s="12"/>
    </row>
    <row r="68" spans="1:7" ht="18" customHeight="1" hidden="1">
      <c r="A68" s="34">
        <v>26.1</v>
      </c>
      <c r="B68" s="35" t="s">
        <v>31</v>
      </c>
      <c r="C68" s="31"/>
      <c r="D68" s="20"/>
      <c r="E68" s="20"/>
      <c r="F68" s="138">
        <v>0</v>
      </c>
      <c r="G68" s="12"/>
    </row>
    <row r="69" spans="1:7" ht="18" customHeight="1">
      <c r="A69" s="17">
        <v>23</v>
      </c>
      <c r="B69" s="29" t="s">
        <v>128</v>
      </c>
      <c r="C69" s="31"/>
      <c r="D69" s="20"/>
      <c r="E69" s="20"/>
      <c r="F69" s="138">
        <v>10</v>
      </c>
      <c r="G69" s="12"/>
    </row>
    <row r="70" spans="1:7" ht="18" customHeight="1">
      <c r="A70" s="17">
        <v>24</v>
      </c>
      <c r="B70" s="29" t="s">
        <v>129</v>
      </c>
      <c r="C70" s="31"/>
      <c r="D70" s="20"/>
      <c r="E70" s="20"/>
      <c r="F70" s="138">
        <v>24</v>
      </c>
      <c r="G70" s="12"/>
    </row>
    <row r="71" spans="1:16" s="39" customFormat="1" ht="20.25" customHeight="1">
      <c r="A71" s="17">
        <v>25</v>
      </c>
      <c r="B71" s="29" t="s">
        <v>32</v>
      </c>
      <c r="C71" s="31"/>
      <c r="D71" s="20"/>
      <c r="E71" s="20"/>
      <c r="F71" s="138">
        <v>31.6</v>
      </c>
      <c r="G71" s="37"/>
      <c r="H71" s="38"/>
      <c r="I71" s="38"/>
      <c r="J71" s="38"/>
      <c r="K71" s="38"/>
      <c r="L71" s="38"/>
      <c r="M71" s="38"/>
      <c r="N71" s="38"/>
      <c r="O71" s="38"/>
      <c r="P71" s="38"/>
    </row>
    <row r="72" spans="1:7" ht="23.25" customHeight="1">
      <c r="A72" s="17">
        <v>26</v>
      </c>
      <c r="B72" s="29" t="s">
        <v>95</v>
      </c>
      <c r="C72" s="16"/>
      <c r="D72" s="15"/>
      <c r="E72" s="15"/>
      <c r="F72" s="138">
        <v>50</v>
      </c>
      <c r="G72" s="40"/>
    </row>
    <row r="73" spans="1:7" ht="23.25" customHeight="1">
      <c r="A73" s="41"/>
      <c r="B73" s="42" t="s">
        <v>37</v>
      </c>
      <c r="C73" s="16"/>
      <c r="D73" s="15"/>
      <c r="E73" s="15"/>
      <c r="F73" s="139">
        <f>SUM(F30,F34:F39,F43:F67,F69:F72)</f>
        <v>83630.20000000001</v>
      </c>
      <c r="G73" s="40">
        <f>+F27-F73</f>
        <v>0</v>
      </c>
    </row>
    <row r="74" spans="2:7" ht="45" customHeight="1">
      <c r="B74" s="43"/>
      <c r="C74" s="44"/>
      <c r="D74" s="24"/>
      <c r="E74" s="24"/>
      <c r="F74" s="19"/>
      <c r="G74" s="12"/>
    </row>
    <row r="75" spans="2:7" ht="16.5">
      <c r="B75" s="45" t="s">
        <v>74</v>
      </c>
      <c r="C75" s="44"/>
      <c r="D75" s="160" t="s">
        <v>147</v>
      </c>
      <c r="E75" s="160"/>
      <c r="F75" s="19"/>
      <c r="G75" s="12"/>
    </row>
    <row r="76" spans="2:7" ht="11.25" customHeight="1">
      <c r="B76" s="45"/>
      <c r="C76" s="44"/>
      <c r="D76" s="155" t="s">
        <v>5</v>
      </c>
      <c r="E76" s="155"/>
      <c r="F76" s="19"/>
      <c r="G76" s="12"/>
    </row>
    <row r="77" spans="2:7" ht="7.5" customHeight="1">
      <c r="B77" s="43"/>
      <c r="C77" s="44"/>
      <c r="D77" s="24"/>
      <c r="E77" s="24"/>
      <c r="F77" s="19"/>
      <c r="G77" s="12"/>
    </row>
    <row r="78" spans="2:7" ht="18" customHeight="1">
      <c r="B78" s="45" t="s">
        <v>2</v>
      </c>
      <c r="C78" s="19"/>
      <c r="D78" s="160" t="s">
        <v>148</v>
      </c>
      <c r="E78" s="160"/>
      <c r="F78" s="19"/>
      <c r="G78" s="12"/>
    </row>
    <row r="79" spans="2:7" ht="12.75" customHeight="1">
      <c r="B79" s="43"/>
      <c r="C79" s="44"/>
      <c r="D79" s="155" t="s">
        <v>5</v>
      </c>
      <c r="E79" s="155"/>
      <c r="F79" s="19"/>
      <c r="G79" s="12"/>
    </row>
    <row r="80" spans="2:7" ht="6" customHeight="1">
      <c r="B80" s="43"/>
      <c r="C80" s="44"/>
      <c r="D80" s="46"/>
      <c r="E80" s="46"/>
      <c r="F80" s="19"/>
      <c r="G80" s="12"/>
    </row>
    <row r="81" spans="2:7" ht="18.75" customHeight="1">
      <c r="B81" s="45" t="s">
        <v>6</v>
      </c>
      <c r="C81" s="19"/>
      <c r="D81" s="160" t="s">
        <v>149</v>
      </c>
      <c r="E81" s="160"/>
      <c r="F81" s="19"/>
      <c r="G81" s="12"/>
    </row>
    <row r="82" spans="2:7" ht="13.5" customHeight="1">
      <c r="B82" s="44"/>
      <c r="C82" s="44"/>
      <c r="D82" s="155" t="s">
        <v>5</v>
      </c>
      <c r="E82" s="155"/>
      <c r="F82" s="19"/>
      <c r="G82" s="12"/>
    </row>
    <row r="83" spans="2:7" ht="15.75">
      <c r="B83" s="47"/>
      <c r="C83" s="131" t="s">
        <v>1</v>
      </c>
      <c r="D83" s="44"/>
      <c r="E83" s="44"/>
      <c r="F83" s="19"/>
      <c r="G83" s="12"/>
    </row>
    <row r="84" spans="2:7" ht="15.75">
      <c r="B84" s="44"/>
      <c r="C84" s="44"/>
      <c r="D84" s="44"/>
      <c r="E84" s="44"/>
      <c r="F84" s="19"/>
      <c r="G84" s="12"/>
    </row>
    <row r="85" spans="2:7" ht="15.75">
      <c r="B85" s="44"/>
      <c r="C85" s="44"/>
      <c r="D85" s="44"/>
      <c r="E85" s="44"/>
      <c r="F85" s="19"/>
      <c r="G85" s="12"/>
    </row>
    <row r="86" spans="2:7" ht="15.75">
      <c r="B86" s="44"/>
      <c r="C86" s="44"/>
      <c r="D86" s="44"/>
      <c r="E86" s="44"/>
      <c r="F86" s="19"/>
      <c r="G86" s="12"/>
    </row>
    <row r="87" spans="2:6" ht="15.75">
      <c r="B87" s="44"/>
      <c r="C87" s="44"/>
      <c r="D87" s="44"/>
      <c r="E87" s="44"/>
      <c r="F87" s="19"/>
    </row>
    <row r="88" spans="2:6" ht="15.75">
      <c r="B88" s="44"/>
      <c r="C88" s="44"/>
      <c r="D88" s="44"/>
      <c r="E88" s="44"/>
      <c r="F88" s="19"/>
    </row>
    <row r="89" spans="2:6" ht="15.75">
      <c r="B89" s="44"/>
      <c r="C89" s="44"/>
      <c r="D89" s="44"/>
      <c r="E89" s="44"/>
      <c r="F89" s="19"/>
    </row>
    <row r="90" spans="2:6" ht="15.75">
      <c r="B90" s="44"/>
      <c r="C90" s="44"/>
      <c r="D90" s="44"/>
      <c r="E90" s="44"/>
      <c r="F90" s="19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79:E79"/>
    <mergeCell ref="D82:E82"/>
    <mergeCell ref="D81:E81"/>
    <mergeCell ref="D78:E78"/>
    <mergeCell ref="D76:E76"/>
    <mergeCell ref="E4:F4"/>
    <mergeCell ref="E5:F5"/>
    <mergeCell ref="A7:F7"/>
    <mergeCell ref="A9:F9"/>
    <mergeCell ref="A8:F8"/>
    <mergeCell ref="D75:E75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65" r:id="rId1"/>
  <ignoredErrors>
    <ignoredError sqref="F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SheetLayoutView="100" zoomScalePageLayoutView="0" workbookViewId="0" topLeftCell="A81">
      <selection activeCell="F78" sqref="F78"/>
    </sheetView>
  </sheetViews>
  <sheetFormatPr defaultColWidth="9.140625" defaultRowHeight="12.75"/>
  <cols>
    <col min="1" max="1" width="5.00390625" style="79" customWidth="1"/>
    <col min="2" max="2" width="51.28125" style="79" customWidth="1"/>
    <col min="3" max="6" width="13.7109375" style="79" customWidth="1"/>
    <col min="7" max="14" width="9.140625" style="78" customWidth="1"/>
    <col min="15" max="16384" width="9.140625" style="79" customWidth="1"/>
  </cols>
  <sheetData>
    <row r="1" spans="1:14" s="50" customFormat="1" ht="15.75" customHeight="1">
      <c r="A1" s="48"/>
      <c r="B1" s="49"/>
      <c r="F1" s="51" t="s">
        <v>48</v>
      </c>
      <c r="G1" s="52"/>
      <c r="H1" s="52"/>
      <c r="I1" s="52"/>
      <c r="J1" s="52"/>
      <c r="K1" s="52"/>
      <c r="L1" s="52"/>
      <c r="M1" s="52"/>
      <c r="N1" s="52"/>
    </row>
    <row r="2" spans="1:14" s="50" customFormat="1" ht="15.75" customHeight="1">
      <c r="A2" s="48"/>
      <c r="B2" s="53"/>
      <c r="F2" s="51" t="s">
        <v>49</v>
      </c>
      <c r="G2" s="52"/>
      <c r="H2" s="52"/>
      <c r="I2" s="52"/>
      <c r="J2" s="52"/>
      <c r="K2" s="52"/>
      <c r="L2" s="52"/>
      <c r="M2" s="52"/>
      <c r="N2" s="52"/>
    </row>
    <row r="3" spans="1:14" s="50" customFormat="1" ht="15.75" customHeight="1">
      <c r="A3" s="48"/>
      <c r="B3" s="53"/>
      <c r="F3" s="51" t="s">
        <v>35</v>
      </c>
      <c r="G3" s="52"/>
      <c r="H3" s="52"/>
      <c r="I3" s="52"/>
      <c r="J3" s="52"/>
      <c r="K3" s="52"/>
      <c r="L3" s="52"/>
      <c r="M3" s="52"/>
      <c r="N3" s="52"/>
    </row>
    <row r="4" spans="1:14" s="50" customFormat="1" ht="24" customHeight="1">
      <c r="A4" s="48"/>
      <c r="B4" s="53"/>
      <c r="E4" s="161" t="s">
        <v>101</v>
      </c>
      <c r="F4" s="161"/>
      <c r="G4" s="52"/>
      <c r="H4" s="52"/>
      <c r="I4" s="52"/>
      <c r="J4" s="52"/>
      <c r="K4" s="52"/>
      <c r="L4" s="52"/>
      <c r="M4" s="52"/>
      <c r="N4" s="52"/>
    </row>
    <row r="5" spans="1:14" s="50" customFormat="1" ht="21" customHeight="1">
      <c r="A5" s="48"/>
      <c r="B5" s="53"/>
      <c r="E5" s="161" t="s">
        <v>61</v>
      </c>
      <c r="F5" s="161"/>
      <c r="G5" s="52"/>
      <c r="H5" s="52"/>
      <c r="I5" s="52"/>
      <c r="J5" s="52"/>
      <c r="K5" s="52"/>
      <c r="L5" s="52"/>
      <c r="M5" s="52"/>
      <c r="N5" s="52"/>
    </row>
    <row r="6" spans="1:14" s="50" customFormat="1" ht="14.25" customHeight="1">
      <c r="A6" s="48"/>
      <c r="B6" s="53"/>
      <c r="E6" s="51"/>
      <c r="F6" s="51"/>
      <c r="G6" s="52"/>
      <c r="H6" s="52"/>
      <c r="I6" s="52"/>
      <c r="J6" s="52"/>
      <c r="K6" s="52"/>
      <c r="L6" s="52"/>
      <c r="M6" s="52"/>
      <c r="N6" s="52"/>
    </row>
    <row r="7" spans="1:14" s="50" customFormat="1" ht="19.5" customHeight="1">
      <c r="A7" s="162" t="s">
        <v>50</v>
      </c>
      <c r="B7" s="162"/>
      <c r="C7" s="162"/>
      <c r="D7" s="162"/>
      <c r="E7" s="162"/>
      <c r="F7" s="162"/>
      <c r="G7" s="52"/>
      <c r="H7" s="52"/>
      <c r="I7" s="52"/>
      <c r="J7" s="52"/>
      <c r="K7" s="52"/>
      <c r="L7" s="52"/>
      <c r="M7" s="52"/>
      <c r="N7" s="52"/>
    </row>
    <row r="8" spans="1:14" s="1" customFormat="1" ht="29.25" customHeight="1">
      <c r="A8" s="159" t="s">
        <v>131</v>
      </c>
      <c r="B8" s="159"/>
      <c r="C8" s="159"/>
      <c r="D8" s="159"/>
      <c r="E8" s="159"/>
      <c r="F8" s="159"/>
      <c r="G8" s="54"/>
      <c r="H8" s="54"/>
      <c r="I8" s="4"/>
      <c r="J8" s="4"/>
      <c r="K8" s="4"/>
      <c r="L8" s="4"/>
      <c r="M8" s="4"/>
      <c r="N8" s="4"/>
    </row>
    <row r="9" spans="1:14" s="1" customFormat="1" ht="18.75" customHeight="1">
      <c r="A9" s="163" t="s">
        <v>105</v>
      </c>
      <c r="B9" s="163"/>
      <c r="C9" s="163"/>
      <c r="D9" s="163"/>
      <c r="E9" s="163"/>
      <c r="F9" s="163"/>
      <c r="G9" s="4"/>
      <c r="H9" s="4"/>
      <c r="I9" s="4"/>
      <c r="J9" s="4"/>
      <c r="K9" s="4"/>
      <c r="L9" s="4"/>
      <c r="M9" s="4"/>
      <c r="N9" s="4"/>
    </row>
    <row r="10" spans="1:14" s="1" customFormat="1" ht="11.25" customHeight="1">
      <c r="A10" s="55"/>
      <c r="B10" s="55"/>
      <c r="C10" s="55"/>
      <c r="D10" s="55"/>
      <c r="E10" s="55"/>
      <c r="F10" s="55"/>
      <c r="G10" s="4"/>
      <c r="H10" s="4"/>
      <c r="I10" s="4"/>
      <c r="J10" s="4"/>
      <c r="K10" s="4"/>
      <c r="L10" s="4"/>
      <c r="M10" s="4"/>
      <c r="N10" s="4"/>
    </row>
    <row r="11" spans="1:14" s="50" customFormat="1" ht="15" customHeight="1">
      <c r="A11" s="48"/>
      <c r="B11" s="48"/>
      <c r="C11" s="56"/>
      <c r="D11" s="56"/>
      <c r="E11" s="56"/>
      <c r="F11" s="57" t="s">
        <v>51</v>
      </c>
      <c r="G11" s="52"/>
      <c r="H11" s="52"/>
      <c r="I11" s="52"/>
      <c r="J11" s="52"/>
      <c r="K11" s="52"/>
      <c r="L11" s="52"/>
      <c r="M11" s="52"/>
      <c r="N11" s="52"/>
    </row>
    <row r="12" spans="1:14" s="5" customFormat="1" ht="35.25" customHeight="1">
      <c r="A12" s="132" t="s">
        <v>3</v>
      </c>
      <c r="B12" s="58" t="s">
        <v>38</v>
      </c>
      <c r="C12" s="143" t="s">
        <v>114</v>
      </c>
      <c r="D12" s="143" t="s">
        <v>52</v>
      </c>
      <c r="E12" s="143" t="s">
        <v>53</v>
      </c>
      <c r="F12" s="143" t="s">
        <v>54</v>
      </c>
      <c r="G12" s="6"/>
      <c r="H12" s="6"/>
      <c r="I12" s="6"/>
      <c r="J12" s="6"/>
      <c r="K12" s="6"/>
      <c r="L12" s="6"/>
      <c r="M12" s="6"/>
      <c r="N12" s="6"/>
    </row>
    <row r="13" spans="1:14" s="50" customFormat="1" ht="39" customHeight="1">
      <c r="A13" s="60" t="s">
        <v>7</v>
      </c>
      <c r="B13" s="61" t="s">
        <v>39</v>
      </c>
      <c r="C13" s="144">
        <v>8322.9</v>
      </c>
      <c r="D13" s="144">
        <v>8322.9</v>
      </c>
      <c r="E13" s="144">
        <v>8322.9</v>
      </c>
      <c r="F13" s="144">
        <v>8322.9</v>
      </c>
      <c r="G13" s="52"/>
      <c r="H13" s="52"/>
      <c r="I13" s="52"/>
      <c r="J13" s="52"/>
      <c r="K13" s="52"/>
      <c r="L13" s="52"/>
      <c r="M13" s="52"/>
      <c r="N13" s="52"/>
    </row>
    <row r="14" spans="1:14" s="50" customFormat="1" ht="36.75" customHeight="1">
      <c r="A14" s="60" t="s">
        <v>12</v>
      </c>
      <c r="B14" s="61" t="s">
        <v>102</v>
      </c>
      <c r="C14" s="145">
        <f>SUM(C15,C19:C29)</f>
        <v>15900.7</v>
      </c>
      <c r="D14" s="145">
        <f>SUM(D15,D19:D29)</f>
        <v>34746.49999999999</v>
      </c>
      <c r="E14" s="145">
        <f>SUM(E15,E19:E29)</f>
        <v>54867</v>
      </c>
      <c r="F14" s="145">
        <f>SUM(F15,F19:F29)</f>
        <v>83928.5</v>
      </c>
      <c r="G14" s="52"/>
      <c r="H14" s="52"/>
      <c r="I14" s="52"/>
      <c r="J14" s="52"/>
      <c r="K14" s="52"/>
      <c r="L14" s="52"/>
      <c r="M14" s="52"/>
      <c r="N14" s="52"/>
    </row>
    <row r="15" spans="1:14" s="50" customFormat="1" ht="18.75">
      <c r="A15" s="62">
        <v>1</v>
      </c>
      <c r="B15" s="63" t="s">
        <v>83</v>
      </c>
      <c r="C15" s="146">
        <v>14784.2</v>
      </c>
      <c r="D15" s="146">
        <v>33489.1</v>
      </c>
      <c r="E15" s="146">
        <v>52765.8</v>
      </c>
      <c r="F15" s="146">
        <v>81680.8</v>
      </c>
      <c r="G15" s="52"/>
      <c r="H15" s="52"/>
      <c r="I15" s="52"/>
      <c r="J15" s="52"/>
      <c r="K15" s="52"/>
      <c r="L15" s="52"/>
      <c r="M15" s="52"/>
      <c r="N15" s="52"/>
    </row>
    <row r="16" spans="1:14" s="50" customFormat="1" ht="18.75" hidden="1">
      <c r="A16" s="64">
        <v>1.1</v>
      </c>
      <c r="B16" s="65" t="s">
        <v>69</v>
      </c>
      <c r="C16" s="146"/>
      <c r="D16" s="146"/>
      <c r="E16" s="146"/>
      <c r="F16" s="146"/>
      <c r="G16" s="52"/>
      <c r="H16" s="52"/>
      <c r="I16" s="52"/>
      <c r="J16" s="52"/>
      <c r="K16" s="52"/>
      <c r="L16" s="52"/>
      <c r="M16" s="52"/>
      <c r="N16" s="52"/>
    </row>
    <row r="17" spans="1:14" s="50" customFormat="1" ht="18.75" hidden="1">
      <c r="A17" s="64">
        <v>1.2</v>
      </c>
      <c r="B17" s="65" t="s">
        <v>96</v>
      </c>
      <c r="C17" s="146"/>
      <c r="D17" s="146"/>
      <c r="E17" s="146"/>
      <c r="F17" s="146"/>
      <c r="G17" s="52"/>
      <c r="H17" s="52"/>
      <c r="I17" s="52"/>
      <c r="J17" s="52"/>
      <c r="K17" s="52"/>
      <c r="L17" s="52"/>
      <c r="M17" s="52"/>
      <c r="N17" s="52"/>
    </row>
    <row r="18" spans="1:14" s="50" customFormat="1" ht="18.75">
      <c r="A18" s="64">
        <v>1.1</v>
      </c>
      <c r="B18" s="65" t="s">
        <v>86</v>
      </c>
      <c r="C18" s="146">
        <v>0</v>
      </c>
      <c r="D18" s="146">
        <v>0</v>
      </c>
      <c r="E18" s="146">
        <v>0</v>
      </c>
      <c r="F18" s="146">
        <v>141</v>
      </c>
      <c r="G18" s="52"/>
      <c r="H18" s="52"/>
      <c r="I18" s="52"/>
      <c r="J18" s="52"/>
      <c r="K18" s="52"/>
      <c r="L18" s="52"/>
      <c r="M18" s="52"/>
      <c r="N18" s="52"/>
    </row>
    <row r="19" spans="1:14" s="50" customFormat="1" ht="18.75" hidden="1">
      <c r="A19" s="62">
        <v>2</v>
      </c>
      <c r="B19" s="66" t="s">
        <v>8</v>
      </c>
      <c r="C19" s="146"/>
      <c r="D19" s="146"/>
      <c r="E19" s="146"/>
      <c r="F19" s="146"/>
      <c r="G19" s="52"/>
      <c r="H19" s="52"/>
      <c r="I19" s="52"/>
      <c r="J19" s="52"/>
      <c r="K19" s="52"/>
      <c r="L19" s="52"/>
      <c r="M19" s="52"/>
      <c r="N19" s="52"/>
    </row>
    <row r="20" spans="1:14" s="50" customFormat="1" ht="18.75" hidden="1">
      <c r="A20" s="62">
        <v>3</v>
      </c>
      <c r="B20" s="66" t="s">
        <v>70</v>
      </c>
      <c r="C20" s="146"/>
      <c r="D20" s="146"/>
      <c r="E20" s="146"/>
      <c r="F20" s="146"/>
      <c r="G20" s="52"/>
      <c r="H20" s="52"/>
      <c r="I20" s="52"/>
      <c r="J20" s="52"/>
      <c r="K20" s="52"/>
      <c r="L20" s="52"/>
      <c r="M20" s="52"/>
      <c r="N20" s="52"/>
    </row>
    <row r="21" spans="1:14" s="50" customFormat="1" ht="18.75">
      <c r="A21" s="62">
        <v>2</v>
      </c>
      <c r="B21" s="67" t="s">
        <v>67</v>
      </c>
      <c r="C21" s="146">
        <v>0</v>
      </c>
      <c r="D21" s="146">
        <v>43</v>
      </c>
      <c r="E21" s="146">
        <v>89</v>
      </c>
      <c r="F21" s="146">
        <v>137.7</v>
      </c>
      <c r="G21" s="52"/>
      <c r="H21" s="52"/>
      <c r="I21" s="52"/>
      <c r="J21" s="52"/>
      <c r="K21" s="52"/>
      <c r="L21" s="52"/>
      <c r="M21" s="52"/>
      <c r="N21" s="52"/>
    </row>
    <row r="22" spans="1:14" s="50" customFormat="1" ht="16.5" customHeight="1">
      <c r="A22" s="62">
        <v>3</v>
      </c>
      <c r="B22" s="66" t="s">
        <v>89</v>
      </c>
      <c r="C22" s="146">
        <v>700</v>
      </c>
      <c r="D22" s="146">
        <v>700</v>
      </c>
      <c r="E22" s="146">
        <v>1400</v>
      </c>
      <c r="F22" s="146">
        <v>1400</v>
      </c>
      <c r="G22" s="68"/>
      <c r="H22" s="68"/>
      <c r="I22" s="52"/>
      <c r="J22" s="52"/>
      <c r="K22" s="52"/>
      <c r="L22" s="52"/>
      <c r="M22" s="52"/>
      <c r="N22" s="52"/>
    </row>
    <row r="23" spans="1:14" s="50" customFormat="1" ht="18.75" hidden="1">
      <c r="A23" s="62">
        <v>6</v>
      </c>
      <c r="B23" s="67" t="s">
        <v>112</v>
      </c>
      <c r="C23" s="146"/>
      <c r="D23" s="146"/>
      <c r="E23" s="146"/>
      <c r="F23" s="146"/>
      <c r="G23" s="52"/>
      <c r="H23" s="52"/>
      <c r="I23" s="52"/>
      <c r="J23" s="52"/>
      <c r="K23" s="52"/>
      <c r="L23" s="52"/>
      <c r="M23" s="52"/>
      <c r="N23" s="52"/>
    </row>
    <row r="24" spans="1:14" s="50" customFormat="1" ht="16.5" customHeight="1" hidden="1">
      <c r="A24" s="62">
        <v>7</v>
      </c>
      <c r="B24" s="67" t="s">
        <v>9</v>
      </c>
      <c r="C24" s="146"/>
      <c r="D24" s="146"/>
      <c r="E24" s="146"/>
      <c r="F24" s="146"/>
      <c r="G24" s="68"/>
      <c r="H24" s="68"/>
      <c r="I24" s="52"/>
      <c r="J24" s="52"/>
      <c r="K24" s="52"/>
      <c r="L24" s="52"/>
      <c r="M24" s="52"/>
      <c r="N24" s="52"/>
    </row>
    <row r="25" spans="1:14" s="50" customFormat="1" ht="16.5" customHeight="1">
      <c r="A25" s="62">
        <v>4</v>
      </c>
      <c r="B25" s="67" t="s">
        <v>119</v>
      </c>
      <c r="C25" s="146">
        <v>97.8</v>
      </c>
      <c r="D25" s="146">
        <v>195.7</v>
      </c>
      <c r="E25" s="146">
        <v>293.5</v>
      </c>
      <c r="F25" s="146">
        <v>391.3</v>
      </c>
      <c r="G25" s="68"/>
      <c r="H25" s="68"/>
      <c r="I25" s="52"/>
      <c r="J25" s="52"/>
      <c r="K25" s="52"/>
      <c r="L25" s="52"/>
      <c r="M25" s="52"/>
      <c r="N25" s="52"/>
    </row>
    <row r="26" spans="1:14" s="50" customFormat="1" ht="16.5" customHeight="1">
      <c r="A26" s="62">
        <v>5</v>
      </c>
      <c r="B26" s="67" t="s">
        <v>40</v>
      </c>
      <c r="C26" s="146">
        <v>318.7</v>
      </c>
      <c r="D26" s="146">
        <v>318.7</v>
      </c>
      <c r="E26" s="146">
        <v>318.7</v>
      </c>
      <c r="F26" s="146">
        <v>318.7</v>
      </c>
      <c r="G26" s="68"/>
      <c r="H26" s="68"/>
      <c r="I26" s="52"/>
      <c r="J26" s="52"/>
      <c r="K26" s="52"/>
      <c r="L26" s="52"/>
      <c r="M26" s="52"/>
      <c r="N26" s="52"/>
    </row>
    <row r="27" spans="1:14" s="50" customFormat="1" ht="16.5" customHeight="1" hidden="1">
      <c r="A27" s="62">
        <v>10</v>
      </c>
      <c r="B27" s="67" t="s">
        <v>11</v>
      </c>
      <c r="C27" s="146"/>
      <c r="D27" s="146"/>
      <c r="E27" s="146"/>
      <c r="F27" s="146"/>
      <c r="G27" s="68"/>
      <c r="H27" s="68"/>
      <c r="I27" s="52"/>
      <c r="J27" s="52"/>
      <c r="K27" s="52"/>
      <c r="L27" s="52"/>
      <c r="M27" s="52"/>
      <c r="N27" s="52"/>
    </row>
    <row r="28" spans="1:14" s="50" customFormat="1" ht="16.5" customHeight="1" hidden="1">
      <c r="A28" s="62">
        <v>11</v>
      </c>
      <c r="B28" s="69"/>
      <c r="C28" s="146"/>
      <c r="D28" s="146"/>
      <c r="E28" s="146"/>
      <c r="F28" s="146"/>
      <c r="G28" s="68"/>
      <c r="H28" s="68"/>
      <c r="I28" s="52"/>
      <c r="J28" s="52"/>
      <c r="K28" s="52"/>
      <c r="L28" s="52"/>
      <c r="M28" s="52"/>
      <c r="N28" s="52"/>
    </row>
    <row r="29" spans="1:14" s="50" customFormat="1" ht="16.5" customHeight="1" hidden="1">
      <c r="A29" s="62">
        <v>12</v>
      </c>
      <c r="B29" s="69"/>
      <c r="C29" s="146"/>
      <c r="D29" s="146"/>
      <c r="E29" s="146"/>
      <c r="F29" s="146"/>
      <c r="G29" s="68"/>
      <c r="H29" s="68"/>
      <c r="I29" s="52"/>
      <c r="J29" s="52"/>
      <c r="K29" s="52"/>
      <c r="L29" s="52"/>
      <c r="M29" s="52"/>
      <c r="N29" s="52"/>
    </row>
    <row r="30" spans="1:14" s="50" customFormat="1" ht="36.75" customHeight="1">
      <c r="A30" s="60" t="s">
        <v>41</v>
      </c>
      <c r="B30" s="61" t="s">
        <v>103</v>
      </c>
      <c r="C30" s="145">
        <f>C31+C79+C93+C96</f>
        <v>22958.4</v>
      </c>
      <c r="D30" s="145">
        <f>D31+D79+D93+D96</f>
        <v>43055.7</v>
      </c>
      <c r="E30" s="145">
        <f>E31+E79+E93+E96</f>
        <v>62793.3</v>
      </c>
      <c r="F30" s="145">
        <f>F31+F79+F93+F96</f>
        <v>88633.5</v>
      </c>
      <c r="G30" s="52"/>
      <c r="H30" s="52"/>
      <c r="I30" s="52"/>
      <c r="J30" s="52"/>
      <c r="K30" s="52"/>
      <c r="L30" s="52"/>
      <c r="M30" s="52"/>
      <c r="N30" s="52"/>
    </row>
    <row r="31" spans="1:14" s="50" customFormat="1" ht="27.75" customHeight="1">
      <c r="A31" s="70" t="s">
        <v>77</v>
      </c>
      <c r="B31" s="61" t="s">
        <v>81</v>
      </c>
      <c r="C31" s="145">
        <f>SUM(C32,C36:C41,C45:C72,C76:C78)</f>
        <v>22705.4</v>
      </c>
      <c r="D31" s="145">
        <f>SUM(D32,D36:D41,D45:D72,D76:D78)</f>
        <v>42802.7</v>
      </c>
      <c r="E31" s="145">
        <f>SUM(E32,E36:E41,E45:E72,E76:E78)</f>
        <v>60964.3</v>
      </c>
      <c r="F31" s="145">
        <f>SUM(F32,F36:F41,F45:F72,F76:F78)</f>
        <v>83953.3</v>
      </c>
      <c r="G31" s="52"/>
      <c r="H31" s="52"/>
      <c r="I31" s="52"/>
      <c r="J31" s="52"/>
      <c r="K31" s="52"/>
      <c r="L31" s="52"/>
      <c r="M31" s="52"/>
      <c r="N31" s="52"/>
    </row>
    <row r="32" spans="1:14" s="72" customFormat="1" ht="18.75">
      <c r="A32" s="62">
        <v>1</v>
      </c>
      <c r="B32" s="69" t="s">
        <v>14</v>
      </c>
      <c r="C32" s="146">
        <v>17694</v>
      </c>
      <c r="D32" s="146">
        <v>36019.2</v>
      </c>
      <c r="E32" s="146">
        <v>52378.8</v>
      </c>
      <c r="F32" s="146">
        <v>71226.3</v>
      </c>
      <c r="G32" s="71"/>
      <c r="H32" s="71"/>
      <c r="I32" s="71"/>
      <c r="J32" s="71"/>
      <c r="K32" s="71"/>
      <c r="L32" s="71"/>
      <c r="M32" s="71"/>
      <c r="N32" s="71"/>
    </row>
    <row r="33" spans="1:14" s="72" customFormat="1" ht="18.75" hidden="1">
      <c r="A33" s="73">
        <v>1.1</v>
      </c>
      <c r="B33" s="65" t="s">
        <v>71</v>
      </c>
      <c r="C33" s="146"/>
      <c r="D33" s="146"/>
      <c r="E33" s="146"/>
      <c r="F33" s="146"/>
      <c r="G33" s="71"/>
      <c r="H33" s="71"/>
      <c r="I33" s="71"/>
      <c r="J33" s="71"/>
      <c r="K33" s="71"/>
      <c r="L33" s="71"/>
      <c r="M33" s="71"/>
      <c r="N33" s="71"/>
    </row>
    <row r="34" spans="1:14" s="72" customFormat="1" ht="18.75" hidden="1">
      <c r="A34" s="73">
        <v>1.2</v>
      </c>
      <c r="B34" s="65" t="s">
        <v>97</v>
      </c>
      <c r="C34" s="146"/>
      <c r="D34" s="146"/>
      <c r="E34" s="146"/>
      <c r="F34" s="146"/>
      <c r="G34" s="71"/>
      <c r="H34" s="71"/>
      <c r="I34" s="71"/>
      <c r="J34" s="71"/>
      <c r="K34" s="71"/>
      <c r="L34" s="71"/>
      <c r="M34" s="71"/>
      <c r="N34" s="71"/>
    </row>
    <row r="35" spans="1:14" s="72" customFormat="1" ht="20.25" customHeight="1">
      <c r="A35" s="73">
        <v>1.1</v>
      </c>
      <c r="B35" s="65" t="s">
        <v>15</v>
      </c>
      <c r="C35" s="146">
        <v>0</v>
      </c>
      <c r="D35" s="146">
        <v>500</v>
      </c>
      <c r="E35" s="146">
        <v>500</v>
      </c>
      <c r="F35" s="146">
        <v>1000</v>
      </c>
      <c r="G35" s="71"/>
      <c r="H35" s="71"/>
      <c r="I35" s="71"/>
      <c r="J35" s="71"/>
      <c r="K35" s="71"/>
      <c r="L35" s="71"/>
      <c r="M35" s="71"/>
      <c r="N35" s="71"/>
    </row>
    <row r="36" spans="1:14" s="50" customFormat="1" ht="18.75">
      <c r="A36" s="62">
        <v>2</v>
      </c>
      <c r="B36" s="66" t="s">
        <v>17</v>
      </c>
      <c r="C36" s="146">
        <v>2800</v>
      </c>
      <c r="D36" s="146">
        <v>3200</v>
      </c>
      <c r="E36" s="146">
        <v>3200</v>
      </c>
      <c r="F36" s="146">
        <v>5337.5</v>
      </c>
      <c r="G36" s="52"/>
      <c r="H36" s="52"/>
      <c r="I36" s="52"/>
      <c r="J36" s="52"/>
      <c r="K36" s="52"/>
      <c r="L36" s="52"/>
      <c r="M36" s="52"/>
      <c r="N36" s="52"/>
    </row>
    <row r="37" spans="1:14" s="50" customFormat="1" ht="18.75">
      <c r="A37" s="62">
        <v>3</v>
      </c>
      <c r="B37" s="67" t="s">
        <v>16</v>
      </c>
      <c r="C37" s="146">
        <v>500</v>
      </c>
      <c r="D37" s="146">
        <v>900</v>
      </c>
      <c r="E37" s="146">
        <v>1200</v>
      </c>
      <c r="F37" s="146">
        <v>1600</v>
      </c>
      <c r="G37" s="52"/>
      <c r="H37" s="52"/>
      <c r="I37" s="52"/>
      <c r="J37" s="52"/>
      <c r="K37" s="52"/>
      <c r="L37" s="52"/>
      <c r="M37" s="52"/>
      <c r="N37" s="52"/>
    </row>
    <row r="38" spans="1:14" s="50" customFormat="1" ht="18.75">
      <c r="A38" s="62">
        <v>4</v>
      </c>
      <c r="B38" s="67" t="s">
        <v>19</v>
      </c>
      <c r="C38" s="146">
        <v>30</v>
      </c>
      <c r="D38" s="146">
        <v>60</v>
      </c>
      <c r="E38" s="146">
        <v>90</v>
      </c>
      <c r="F38" s="146">
        <v>120</v>
      </c>
      <c r="G38" s="52"/>
      <c r="H38" s="52"/>
      <c r="I38" s="52"/>
      <c r="J38" s="52"/>
      <c r="K38" s="52"/>
      <c r="L38" s="52"/>
      <c r="M38" s="52"/>
      <c r="N38" s="52"/>
    </row>
    <row r="39" spans="1:14" s="50" customFormat="1" ht="18.75">
      <c r="A39" s="62">
        <v>5</v>
      </c>
      <c r="B39" s="66" t="s">
        <v>20</v>
      </c>
      <c r="C39" s="146">
        <v>25.2</v>
      </c>
      <c r="D39" s="146">
        <v>50.4</v>
      </c>
      <c r="E39" s="146">
        <v>75.6</v>
      </c>
      <c r="F39" s="146">
        <v>100.8</v>
      </c>
      <c r="G39" s="52"/>
      <c r="H39" s="52"/>
      <c r="I39" s="52"/>
      <c r="J39" s="52"/>
      <c r="K39" s="52"/>
      <c r="L39" s="52"/>
      <c r="M39" s="52"/>
      <c r="N39" s="52"/>
    </row>
    <row r="40" spans="1:14" s="50" customFormat="1" ht="18.75">
      <c r="A40" s="62">
        <v>6</v>
      </c>
      <c r="B40" s="66" t="s">
        <v>21</v>
      </c>
      <c r="C40" s="146">
        <v>20</v>
      </c>
      <c r="D40" s="146">
        <v>20</v>
      </c>
      <c r="E40" s="146">
        <v>20</v>
      </c>
      <c r="F40" s="146">
        <v>20</v>
      </c>
      <c r="G40" s="52"/>
      <c r="H40" s="52"/>
      <c r="I40" s="52"/>
      <c r="J40" s="52"/>
      <c r="K40" s="52"/>
      <c r="L40" s="52"/>
      <c r="M40" s="52"/>
      <c r="N40" s="52"/>
    </row>
    <row r="41" spans="1:14" s="50" customFormat="1" ht="18.75">
      <c r="A41" s="62">
        <v>7</v>
      </c>
      <c r="B41" s="67" t="s">
        <v>22</v>
      </c>
      <c r="C41" s="147">
        <f>SUM(C42:C44)</f>
        <v>37.5</v>
      </c>
      <c r="D41" s="147">
        <f>SUM(D42:D44)</f>
        <v>75</v>
      </c>
      <c r="E41" s="147">
        <f>SUM(E42:E44)</f>
        <v>112.5</v>
      </c>
      <c r="F41" s="147">
        <f>SUM(F42:F44)</f>
        <v>150</v>
      </c>
      <c r="G41" s="52"/>
      <c r="H41" s="52"/>
      <c r="I41" s="52"/>
      <c r="J41" s="52"/>
      <c r="K41" s="52"/>
      <c r="L41" s="52"/>
      <c r="M41" s="52"/>
      <c r="N41" s="52"/>
    </row>
    <row r="42" spans="1:14" s="50" customFormat="1" ht="18.75">
      <c r="A42" s="73">
        <v>7.1</v>
      </c>
      <c r="B42" s="65" t="s">
        <v>23</v>
      </c>
      <c r="C42" s="146">
        <v>14.4</v>
      </c>
      <c r="D42" s="146">
        <v>28.8</v>
      </c>
      <c r="E42" s="146">
        <v>43.2</v>
      </c>
      <c r="F42" s="146">
        <v>57.6</v>
      </c>
      <c r="G42" s="52"/>
      <c r="H42" s="52"/>
      <c r="I42" s="52"/>
      <c r="J42" s="52"/>
      <c r="K42" s="52"/>
      <c r="L42" s="52"/>
      <c r="M42" s="52"/>
      <c r="N42" s="52"/>
    </row>
    <row r="43" spans="1:14" s="76" customFormat="1" ht="14.25" customHeight="1">
      <c r="A43" s="73">
        <v>7.2</v>
      </c>
      <c r="B43" s="74" t="s">
        <v>24</v>
      </c>
      <c r="C43" s="146">
        <v>5.1</v>
      </c>
      <c r="D43" s="146">
        <v>10.2</v>
      </c>
      <c r="E43" s="146">
        <v>15.3</v>
      </c>
      <c r="F43" s="146">
        <v>20.4</v>
      </c>
      <c r="G43" s="75"/>
      <c r="H43" s="75"/>
      <c r="I43" s="75"/>
      <c r="J43" s="75"/>
      <c r="K43" s="75"/>
      <c r="L43" s="75"/>
      <c r="M43" s="75"/>
      <c r="N43" s="75"/>
    </row>
    <row r="44" spans="1:14" s="76" customFormat="1" ht="14.25" customHeight="1">
      <c r="A44" s="73">
        <v>7.3</v>
      </c>
      <c r="B44" s="74" t="s">
        <v>25</v>
      </c>
      <c r="C44" s="146">
        <v>18</v>
      </c>
      <c r="D44" s="146">
        <v>36</v>
      </c>
      <c r="E44" s="146">
        <v>54</v>
      </c>
      <c r="F44" s="146">
        <v>72</v>
      </c>
      <c r="G44" s="75"/>
      <c r="H44" s="75"/>
      <c r="I44" s="75"/>
      <c r="J44" s="75"/>
      <c r="K44" s="75"/>
      <c r="L44" s="75"/>
      <c r="M44" s="75"/>
      <c r="N44" s="75"/>
    </row>
    <row r="45" spans="1:14" s="76" customFormat="1" ht="14.25" customHeight="1" hidden="1">
      <c r="A45" s="62">
        <v>8</v>
      </c>
      <c r="B45" s="77" t="s">
        <v>72</v>
      </c>
      <c r="C45" s="146"/>
      <c r="D45" s="146"/>
      <c r="E45" s="146"/>
      <c r="F45" s="146"/>
      <c r="G45" s="75"/>
      <c r="H45" s="75"/>
      <c r="I45" s="75"/>
      <c r="J45" s="75"/>
      <c r="K45" s="75"/>
      <c r="L45" s="75"/>
      <c r="M45" s="75"/>
      <c r="N45" s="75"/>
    </row>
    <row r="46" spans="1:14" s="50" customFormat="1" ht="18.75" hidden="1">
      <c r="A46" s="62">
        <v>9</v>
      </c>
      <c r="B46" s="77" t="s">
        <v>26</v>
      </c>
      <c r="C46" s="146"/>
      <c r="D46" s="146"/>
      <c r="E46" s="146"/>
      <c r="F46" s="146"/>
      <c r="G46" s="52"/>
      <c r="H46" s="52"/>
      <c r="I46" s="52"/>
      <c r="J46" s="52"/>
      <c r="K46" s="52"/>
      <c r="L46" s="52"/>
      <c r="M46" s="52"/>
      <c r="N46" s="52"/>
    </row>
    <row r="47" spans="1:14" s="50" customFormat="1" ht="16.5" customHeight="1">
      <c r="A47" s="62">
        <v>8</v>
      </c>
      <c r="B47" s="77" t="s">
        <v>36</v>
      </c>
      <c r="C47" s="146">
        <v>100</v>
      </c>
      <c r="D47" s="146">
        <v>200</v>
      </c>
      <c r="E47" s="146">
        <v>300</v>
      </c>
      <c r="F47" s="146">
        <v>800</v>
      </c>
      <c r="G47" s="52"/>
      <c r="H47" s="52"/>
      <c r="I47" s="52"/>
      <c r="J47" s="52"/>
      <c r="K47" s="52"/>
      <c r="L47" s="52"/>
      <c r="M47" s="52"/>
      <c r="N47" s="52"/>
    </row>
    <row r="48" spans="1:14" s="50" customFormat="1" ht="16.5" customHeight="1">
      <c r="A48" s="62">
        <v>9</v>
      </c>
      <c r="B48" s="77" t="s">
        <v>27</v>
      </c>
      <c r="C48" s="146">
        <v>100</v>
      </c>
      <c r="D48" s="146">
        <v>140</v>
      </c>
      <c r="E48" s="146">
        <v>300</v>
      </c>
      <c r="F48" s="146">
        <v>400</v>
      </c>
      <c r="G48" s="52"/>
      <c r="H48" s="52"/>
      <c r="I48" s="52"/>
      <c r="J48" s="52"/>
      <c r="K48" s="52"/>
      <c r="L48" s="52"/>
      <c r="M48" s="52"/>
      <c r="N48" s="52"/>
    </row>
    <row r="49" spans="1:14" s="50" customFormat="1" ht="15.75" customHeight="1">
      <c r="A49" s="62">
        <v>10</v>
      </c>
      <c r="B49" s="77" t="s">
        <v>106</v>
      </c>
      <c r="C49" s="146">
        <v>0</v>
      </c>
      <c r="D49" s="146">
        <v>0</v>
      </c>
      <c r="E49" s="146">
        <v>50</v>
      </c>
      <c r="F49" s="146">
        <v>100</v>
      </c>
      <c r="G49" s="52"/>
      <c r="H49" s="52"/>
      <c r="I49" s="52"/>
      <c r="J49" s="52"/>
      <c r="K49" s="52"/>
      <c r="L49" s="52"/>
      <c r="M49" s="52"/>
      <c r="N49" s="52"/>
    </row>
    <row r="50" spans="1:14" s="1" customFormat="1" ht="18" customHeight="1">
      <c r="A50" s="62">
        <v>11</v>
      </c>
      <c r="B50" s="77" t="s">
        <v>60</v>
      </c>
      <c r="C50" s="148">
        <v>25</v>
      </c>
      <c r="D50" s="149">
        <v>50</v>
      </c>
      <c r="E50" s="149">
        <v>75</v>
      </c>
      <c r="F50" s="149">
        <v>100</v>
      </c>
      <c r="G50" s="21"/>
      <c r="H50" s="12"/>
      <c r="I50" s="36"/>
      <c r="J50" s="4"/>
      <c r="K50" s="4"/>
      <c r="L50" s="4"/>
      <c r="M50" s="4"/>
      <c r="N50" s="4"/>
    </row>
    <row r="51" spans="1:14" s="50" customFormat="1" ht="16.5" customHeight="1" hidden="1">
      <c r="A51" s="62">
        <v>14</v>
      </c>
      <c r="B51" s="77" t="s">
        <v>18</v>
      </c>
      <c r="C51" s="146"/>
      <c r="D51" s="146"/>
      <c r="E51" s="146"/>
      <c r="F51" s="146"/>
      <c r="G51" s="52"/>
      <c r="H51" s="52"/>
      <c r="I51" s="52"/>
      <c r="J51" s="52"/>
      <c r="K51" s="52"/>
      <c r="L51" s="52"/>
      <c r="M51" s="52"/>
      <c r="N51" s="52"/>
    </row>
    <row r="52" spans="1:14" s="50" customFormat="1" ht="17.25" customHeight="1" hidden="1">
      <c r="A52" s="62">
        <v>15</v>
      </c>
      <c r="B52" s="77" t="s">
        <v>73</v>
      </c>
      <c r="C52" s="146"/>
      <c r="D52" s="146"/>
      <c r="E52" s="146"/>
      <c r="F52" s="146"/>
      <c r="G52" s="52"/>
      <c r="H52" s="52"/>
      <c r="I52" s="52"/>
      <c r="J52" s="52"/>
      <c r="K52" s="52"/>
      <c r="L52" s="52"/>
      <c r="M52" s="52"/>
      <c r="N52" s="52"/>
    </row>
    <row r="53" spans="1:14" s="50" customFormat="1" ht="15.75" customHeight="1">
      <c r="A53" s="62">
        <v>12</v>
      </c>
      <c r="B53" s="77" t="s">
        <v>28</v>
      </c>
      <c r="C53" s="146">
        <v>0</v>
      </c>
      <c r="D53" s="146">
        <v>550</v>
      </c>
      <c r="E53" s="146">
        <v>742.5</v>
      </c>
      <c r="F53" s="146">
        <v>990</v>
      </c>
      <c r="G53" s="52"/>
      <c r="H53" s="52"/>
      <c r="I53" s="52"/>
      <c r="J53" s="52"/>
      <c r="K53" s="52"/>
      <c r="L53" s="52"/>
      <c r="M53" s="52"/>
      <c r="N53" s="52"/>
    </row>
    <row r="54" spans="1:14" s="72" customFormat="1" ht="18.75">
      <c r="A54" s="62">
        <v>13</v>
      </c>
      <c r="B54" s="77" t="s">
        <v>29</v>
      </c>
      <c r="C54" s="146">
        <v>0</v>
      </c>
      <c r="D54" s="146">
        <v>0</v>
      </c>
      <c r="E54" s="146">
        <v>0</v>
      </c>
      <c r="F54" s="146">
        <v>226</v>
      </c>
      <c r="G54" s="71"/>
      <c r="H54" s="71"/>
      <c r="I54" s="71"/>
      <c r="J54" s="71"/>
      <c r="K54" s="71"/>
      <c r="L54" s="71"/>
      <c r="M54" s="71"/>
      <c r="N54" s="71"/>
    </row>
    <row r="55" spans="1:14" s="72" customFormat="1" ht="18.75" hidden="1">
      <c r="A55" s="62">
        <v>18</v>
      </c>
      <c r="B55" s="66" t="s">
        <v>94</v>
      </c>
      <c r="C55" s="146"/>
      <c r="D55" s="146"/>
      <c r="E55" s="146"/>
      <c r="F55" s="146"/>
      <c r="G55" s="71"/>
      <c r="H55" s="71"/>
      <c r="I55" s="71"/>
      <c r="J55" s="71"/>
      <c r="K55" s="71"/>
      <c r="L55" s="71"/>
      <c r="M55" s="71"/>
      <c r="N55" s="71"/>
    </row>
    <row r="56" spans="1:14" s="72" customFormat="1" ht="18.75">
      <c r="A56" s="62">
        <v>14</v>
      </c>
      <c r="B56" s="77" t="s">
        <v>68</v>
      </c>
      <c r="C56" s="146">
        <v>700</v>
      </c>
      <c r="D56" s="146">
        <v>700</v>
      </c>
      <c r="E56" s="146">
        <v>1400</v>
      </c>
      <c r="F56" s="146">
        <v>1400</v>
      </c>
      <c r="G56" s="71"/>
      <c r="H56" s="71"/>
      <c r="I56" s="71"/>
      <c r="J56" s="71"/>
      <c r="K56" s="71"/>
      <c r="L56" s="71"/>
      <c r="M56" s="71"/>
      <c r="N56" s="71"/>
    </row>
    <row r="57" spans="1:14" s="1" customFormat="1" ht="15.75" customHeight="1">
      <c r="A57" s="62">
        <v>15</v>
      </c>
      <c r="B57" s="77" t="s">
        <v>56</v>
      </c>
      <c r="C57" s="148">
        <v>50</v>
      </c>
      <c r="D57" s="149">
        <v>100</v>
      </c>
      <c r="E57" s="149">
        <v>150</v>
      </c>
      <c r="F57" s="149">
        <v>200</v>
      </c>
      <c r="G57" s="21"/>
      <c r="H57" s="12"/>
      <c r="I57" s="36"/>
      <c r="J57" s="4"/>
      <c r="K57" s="4"/>
      <c r="L57" s="4"/>
      <c r="M57" s="4"/>
      <c r="N57" s="4"/>
    </row>
    <row r="58" spans="1:14" s="1" customFormat="1" ht="18" customHeight="1">
      <c r="A58" s="62">
        <v>16</v>
      </c>
      <c r="B58" s="77" t="s">
        <v>107</v>
      </c>
      <c r="C58" s="148">
        <v>20</v>
      </c>
      <c r="D58" s="149">
        <v>40</v>
      </c>
      <c r="E58" s="149">
        <v>100</v>
      </c>
      <c r="F58" s="149">
        <v>200</v>
      </c>
      <c r="G58" s="21"/>
      <c r="H58" s="12"/>
      <c r="I58" s="36"/>
      <c r="J58" s="4"/>
      <c r="K58" s="4"/>
      <c r="L58" s="4"/>
      <c r="M58" s="4"/>
      <c r="N58" s="4"/>
    </row>
    <row r="59" spans="1:14" s="1" customFormat="1" ht="17.25" customHeight="1">
      <c r="A59" s="62">
        <v>17</v>
      </c>
      <c r="B59" s="77" t="s">
        <v>123</v>
      </c>
      <c r="C59" s="148">
        <v>0</v>
      </c>
      <c r="D59" s="149">
        <v>0</v>
      </c>
      <c r="E59" s="149">
        <v>0</v>
      </c>
      <c r="F59" s="149">
        <v>0</v>
      </c>
      <c r="G59" s="21"/>
      <c r="H59" s="12"/>
      <c r="I59" s="36"/>
      <c r="J59" s="4"/>
      <c r="K59" s="4"/>
      <c r="L59" s="4"/>
      <c r="M59" s="4"/>
      <c r="N59" s="4"/>
    </row>
    <row r="60" spans="1:14" s="1" customFormat="1" ht="18" customHeight="1">
      <c r="A60" s="62">
        <v>18</v>
      </c>
      <c r="B60" s="77" t="s">
        <v>57</v>
      </c>
      <c r="C60" s="148">
        <v>0</v>
      </c>
      <c r="D60" s="149">
        <v>3</v>
      </c>
      <c r="E60" s="149">
        <v>3</v>
      </c>
      <c r="F60" s="149">
        <v>3</v>
      </c>
      <c r="G60" s="21"/>
      <c r="H60" s="12"/>
      <c r="I60" s="36"/>
      <c r="J60" s="4"/>
      <c r="K60" s="4"/>
      <c r="L60" s="4"/>
      <c r="M60" s="4"/>
      <c r="N60" s="4"/>
    </row>
    <row r="61" spans="1:14" s="1" customFormat="1" ht="18" customHeight="1">
      <c r="A61" s="62">
        <v>19</v>
      </c>
      <c r="B61" s="77" t="s">
        <v>58</v>
      </c>
      <c r="C61" s="148">
        <v>30.4</v>
      </c>
      <c r="D61" s="149">
        <v>40</v>
      </c>
      <c r="E61" s="149">
        <v>50</v>
      </c>
      <c r="F61" s="149">
        <v>50</v>
      </c>
      <c r="G61" s="21"/>
      <c r="H61" s="12"/>
      <c r="I61" s="36"/>
      <c r="J61" s="4"/>
      <c r="K61" s="4"/>
      <c r="L61" s="4"/>
      <c r="M61" s="4"/>
      <c r="N61" s="4"/>
    </row>
    <row r="62" spans="1:14" s="1" customFormat="1" ht="18" customHeight="1">
      <c r="A62" s="62">
        <v>20</v>
      </c>
      <c r="B62" s="77" t="s">
        <v>59</v>
      </c>
      <c r="C62" s="148">
        <v>20</v>
      </c>
      <c r="D62" s="149">
        <v>40</v>
      </c>
      <c r="E62" s="149">
        <v>60</v>
      </c>
      <c r="F62" s="149">
        <v>80</v>
      </c>
      <c r="G62" s="21"/>
      <c r="H62" s="12"/>
      <c r="I62" s="36"/>
      <c r="J62" s="4"/>
      <c r="K62" s="4"/>
      <c r="L62" s="4"/>
      <c r="M62" s="4"/>
      <c r="N62" s="4"/>
    </row>
    <row r="63" spans="1:14" s="1" customFormat="1" ht="18" customHeight="1">
      <c r="A63" s="62">
        <v>21</v>
      </c>
      <c r="B63" s="77" t="s">
        <v>90</v>
      </c>
      <c r="C63" s="148">
        <v>120</v>
      </c>
      <c r="D63" s="149">
        <v>120</v>
      </c>
      <c r="E63" s="149">
        <v>120</v>
      </c>
      <c r="F63" s="149">
        <v>150</v>
      </c>
      <c r="G63" s="21"/>
      <c r="H63" s="12"/>
      <c r="I63" s="36"/>
      <c r="J63" s="4"/>
      <c r="K63" s="4"/>
      <c r="L63" s="4"/>
      <c r="M63" s="4"/>
      <c r="N63" s="4"/>
    </row>
    <row r="64" spans="1:14" s="1" customFormat="1" ht="18" customHeight="1">
      <c r="A64" s="62">
        <v>22</v>
      </c>
      <c r="B64" s="77" t="s">
        <v>88</v>
      </c>
      <c r="C64" s="148">
        <v>0</v>
      </c>
      <c r="D64" s="149">
        <v>0</v>
      </c>
      <c r="E64" s="149">
        <v>0</v>
      </c>
      <c r="F64" s="149">
        <v>141</v>
      </c>
      <c r="G64" s="21"/>
      <c r="H64" s="12"/>
      <c r="I64" s="36"/>
      <c r="J64" s="4"/>
      <c r="K64" s="4"/>
      <c r="L64" s="4"/>
      <c r="M64" s="4"/>
      <c r="N64" s="4"/>
    </row>
    <row r="65" spans="1:14" s="1" customFormat="1" ht="18" customHeight="1">
      <c r="A65" s="62">
        <v>23</v>
      </c>
      <c r="B65" s="66" t="s">
        <v>100</v>
      </c>
      <c r="C65" s="148">
        <v>120</v>
      </c>
      <c r="D65" s="149">
        <v>120</v>
      </c>
      <c r="E65" s="149">
        <v>120</v>
      </c>
      <c r="F65" s="149">
        <v>120</v>
      </c>
      <c r="G65" s="21"/>
      <c r="H65" s="12"/>
      <c r="I65" s="36"/>
      <c r="J65" s="4"/>
      <c r="K65" s="4"/>
      <c r="L65" s="4"/>
      <c r="M65" s="4"/>
      <c r="N65" s="4"/>
    </row>
    <row r="66" spans="1:14" s="1" customFormat="1" ht="18" customHeight="1" hidden="1">
      <c r="A66" s="62">
        <v>29</v>
      </c>
      <c r="B66" s="66"/>
      <c r="C66" s="148"/>
      <c r="D66" s="149"/>
      <c r="E66" s="149"/>
      <c r="F66" s="149"/>
      <c r="G66" s="21"/>
      <c r="H66" s="12"/>
      <c r="I66" s="36"/>
      <c r="J66" s="4"/>
      <c r="K66" s="4"/>
      <c r="L66" s="4"/>
      <c r="M66" s="4"/>
      <c r="N66" s="4"/>
    </row>
    <row r="67" spans="1:14" s="1" customFormat="1" ht="18" customHeight="1" hidden="1">
      <c r="A67" s="62">
        <v>30</v>
      </c>
      <c r="B67" s="66"/>
      <c r="C67" s="148"/>
      <c r="D67" s="149"/>
      <c r="E67" s="149"/>
      <c r="F67" s="149"/>
      <c r="G67" s="21"/>
      <c r="H67" s="12"/>
      <c r="I67" s="36"/>
      <c r="J67" s="4"/>
      <c r="K67" s="4"/>
      <c r="L67" s="4"/>
      <c r="M67" s="4"/>
      <c r="N67" s="4"/>
    </row>
    <row r="68" spans="1:14" s="1" customFormat="1" ht="18" customHeight="1" hidden="1">
      <c r="A68" s="62">
        <v>31</v>
      </c>
      <c r="B68" s="66"/>
      <c r="C68" s="148"/>
      <c r="D68" s="149"/>
      <c r="E68" s="149"/>
      <c r="F68" s="149"/>
      <c r="G68" s="21"/>
      <c r="H68" s="12"/>
      <c r="I68" s="36"/>
      <c r="J68" s="4"/>
      <c r="K68" s="4"/>
      <c r="L68" s="4"/>
      <c r="M68" s="4"/>
      <c r="N68" s="4"/>
    </row>
    <row r="69" spans="1:14" s="1" customFormat="1" ht="18" customHeight="1" hidden="1">
      <c r="A69" s="62">
        <v>24</v>
      </c>
      <c r="B69" s="63" t="s">
        <v>132</v>
      </c>
      <c r="C69" s="148">
        <v>0</v>
      </c>
      <c r="D69" s="149">
        <v>0</v>
      </c>
      <c r="E69" s="149">
        <v>0</v>
      </c>
      <c r="F69" s="149">
        <v>0</v>
      </c>
      <c r="G69" s="21"/>
      <c r="H69" s="12"/>
      <c r="I69" s="36"/>
      <c r="J69" s="4"/>
      <c r="K69" s="4"/>
      <c r="L69" s="4"/>
      <c r="M69" s="4"/>
      <c r="N69" s="4"/>
    </row>
    <row r="70" spans="1:14" s="1" customFormat="1" ht="18" customHeight="1" hidden="1">
      <c r="A70" s="62">
        <v>24</v>
      </c>
      <c r="B70" s="63" t="s">
        <v>136</v>
      </c>
      <c r="C70" s="148">
        <v>0</v>
      </c>
      <c r="D70" s="149">
        <v>0</v>
      </c>
      <c r="E70" s="149">
        <v>0</v>
      </c>
      <c r="F70" s="149">
        <v>0</v>
      </c>
      <c r="G70" s="21"/>
      <c r="H70" s="12"/>
      <c r="I70" s="36"/>
      <c r="J70" s="4"/>
      <c r="K70" s="4"/>
      <c r="L70" s="4"/>
      <c r="M70" s="4"/>
      <c r="N70" s="4"/>
    </row>
    <row r="71" spans="1:14" s="1" customFormat="1" ht="18" customHeight="1" hidden="1">
      <c r="A71" s="62">
        <v>25</v>
      </c>
      <c r="B71" s="63" t="s">
        <v>144</v>
      </c>
      <c r="C71" s="148">
        <v>0</v>
      </c>
      <c r="D71" s="149">
        <v>0</v>
      </c>
      <c r="E71" s="149">
        <v>0</v>
      </c>
      <c r="F71" s="149">
        <v>0</v>
      </c>
      <c r="G71" s="21"/>
      <c r="H71" s="12"/>
      <c r="I71" s="36"/>
      <c r="J71" s="4"/>
      <c r="K71" s="4"/>
      <c r="L71" s="4"/>
      <c r="M71" s="4"/>
      <c r="N71" s="4"/>
    </row>
    <row r="72" spans="1:6" ht="18" customHeight="1">
      <c r="A72" s="62">
        <v>24</v>
      </c>
      <c r="B72" s="77" t="s">
        <v>42</v>
      </c>
      <c r="C72" s="147">
        <f>SUM(C73:C75)</f>
        <v>15.8</v>
      </c>
      <c r="D72" s="147">
        <f>SUM(D73:D75)</f>
        <v>31.6</v>
      </c>
      <c r="E72" s="147">
        <f>SUM(E73:E75)</f>
        <v>57.4</v>
      </c>
      <c r="F72" s="147">
        <f>SUM(F73:F75)</f>
        <v>73.2</v>
      </c>
    </row>
    <row r="73" spans="1:14" s="76" customFormat="1" ht="19.5" customHeight="1">
      <c r="A73" s="135">
        <v>24.1</v>
      </c>
      <c r="B73" s="81" t="s">
        <v>43</v>
      </c>
      <c r="C73" s="146">
        <v>7.9</v>
      </c>
      <c r="D73" s="146">
        <v>15.8</v>
      </c>
      <c r="E73" s="146">
        <v>23.7</v>
      </c>
      <c r="F73" s="146">
        <v>31.6</v>
      </c>
      <c r="G73" s="75"/>
      <c r="H73" s="75"/>
      <c r="I73" s="75"/>
      <c r="J73" s="75"/>
      <c r="K73" s="75"/>
      <c r="L73" s="75"/>
      <c r="M73" s="75"/>
      <c r="N73" s="75"/>
    </row>
    <row r="74" spans="1:14" s="76" customFormat="1" ht="19.5" customHeight="1">
      <c r="A74" s="135">
        <v>24.2</v>
      </c>
      <c r="B74" s="81" t="s">
        <v>62</v>
      </c>
      <c r="C74" s="146">
        <v>7.9</v>
      </c>
      <c r="D74" s="146">
        <v>15.8</v>
      </c>
      <c r="E74" s="146">
        <v>23.7</v>
      </c>
      <c r="F74" s="146">
        <v>31.6</v>
      </c>
      <c r="G74" s="75"/>
      <c r="H74" s="75"/>
      <c r="I74" s="75"/>
      <c r="J74" s="75"/>
      <c r="K74" s="75"/>
      <c r="L74" s="75"/>
      <c r="M74" s="75"/>
      <c r="N74" s="75"/>
    </row>
    <row r="75" spans="1:14" s="76" customFormat="1" ht="19.5" customHeight="1">
      <c r="A75" s="135">
        <v>24.3</v>
      </c>
      <c r="B75" s="81" t="s">
        <v>130</v>
      </c>
      <c r="C75" s="146">
        <v>0</v>
      </c>
      <c r="D75" s="146">
        <v>0</v>
      </c>
      <c r="E75" s="146">
        <v>10</v>
      </c>
      <c r="F75" s="146">
        <v>10</v>
      </c>
      <c r="G75" s="75"/>
      <c r="H75" s="75"/>
      <c r="I75" s="75"/>
      <c r="J75" s="75"/>
      <c r="K75" s="75"/>
      <c r="L75" s="75"/>
      <c r="M75" s="75"/>
      <c r="N75" s="75"/>
    </row>
    <row r="76" spans="1:6" ht="19.5" customHeight="1">
      <c r="A76" s="82">
        <v>25</v>
      </c>
      <c r="B76" s="136" t="s">
        <v>129</v>
      </c>
      <c r="C76" s="146">
        <v>6</v>
      </c>
      <c r="D76" s="146">
        <v>12</v>
      </c>
      <c r="E76" s="146">
        <v>18</v>
      </c>
      <c r="F76" s="146">
        <v>24</v>
      </c>
    </row>
    <row r="77" spans="1:6" ht="17.25" customHeight="1">
      <c r="A77" s="82">
        <v>26</v>
      </c>
      <c r="B77" s="77" t="s">
        <v>44</v>
      </c>
      <c r="C77" s="146">
        <v>291.5</v>
      </c>
      <c r="D77" s="146">
        <v>291.5</v>
      </c>
      <c r="E77" s="146">
        <v>291.5</v>
      </c>
      <c r="F77" s="146">
        <v>291.5</v>
      </c>
    </row>
    <row r="78" spans="1:6" ht="16.5" customHeight="1">
      <c r="A78" s="82">
        <v>27</v>
      </c>
      <c r="B78" s="67" t="s">
        <v>104</v>
      </c>
      <c r="C78" s="146">
        <v>0</v>
      </c>
      <c r="D78" s="146">
        <v>40</v>
      </c>
      <c r="E78" s="146">
        <v>50</v>
      </c>
      <c r="F78" s="146">
        <v>50</v>
      </c>
    </row>
    <row r="79" spans="1:14" s="72" customFormat="1" ht="25.5" customHeight="1">
      <c r="A79" s="83" t="s">
        <v>78</v>
      </c>
      <c r="B79" s="84" t="s">
        <v>82</v>
      </c>
      <c r="C79" s="145">
        <f>C80+C88+C92</f>
        <v>253</v>
      </c>
      <c r="D79" s="145">
        <f>D80+D88+D92</f>
        <v>253</v>
      </c>
      <c r="E79" s="145">
        <f>E80+E88+E92</f>
        <v>1829</v>
      </c>
      <c r="F79" s="145">
        <f>F80+F88+F92</f>
        <v>3254</v>
      </c>
      <c r="G79" s="71"/>
      <c r="H79" s="71"/>
      <c r="I79" s="71"/>
      <c r="J79" s="71"/>
      <c r="K79" s="71"/>
      <c r="L79" s="71"/>
      <c r="M79" s="71"/>
      <c r="N79" s="71"/>
    </row>
    <row r="80" spans="1:14" s="87" customFormat="1" ht="15.75" customHeight="1">
      <c r="A80" s="82">
        <v>1</v>
      </c>
      <c r="B80" s="85" t="s">
        <v>125</v>
      </c>
      <c r="C80" s="147">
        <f>SUM(C81:C87)</f>
        <v>0</v>
      </c>
      <c r="D80" s="147">
        <f>SUM(D81:D87)</f>
        <v>0</v>
      </c>
      <c r="E80" s="147">
        <f>SUM(E81:E87)</f>
        <v>1576</v>
      </c>
      <c r="F80" s="147">
        <f>SUM(F81:F87)</f>
        <v>3001</v>
      </c>
      <c r="G80" s="86"/>
      <c r="H80" s="86"/>
      <c r="I80" s="86"/>
      <c r="J80" s="86"/>
      <c r="K80" s="86"/>
      <c r="L80" s="86"/>
      <c r="M80" s="86"/>
      <c r="N80" s="86"/>
    </row>
    <row r="81" spans="1:14" s="90" customFormat="1" ht="17.25" customHeight="1">
      <c r="A81" s="80">
        <v>1.1</v>
      </c>
      <c r="B81" s="88" t="s">
        <v>76</v>
      </c>
      <c r="C81" s="146">
        <v>0</v>
      </c>
      <c r="D81" s="146">
        <v>0</v>
      </c>
      <c r="E81" s="146">
        <v>596</v>
      </c>
      <c r="F81" s="146">
        <v>996</v>
      </c>
      <c r="G81" s="89"/>
      <c r="H81" s="89"/>
      <c r="I81" s="89"/>
      <c r="J81" s="89"/>
      <c r="K81" s="89"/>
      <c r="L81" s="89"/>
      <c r="M81" s="89"/>
      <c r="N81" s="89"/>
    </row>
    <row r="82" spans="1:14" s="90" customFormat="1" ht="17.25" customHeight="1" hidden="1">
      <c r="A82" s="80">
        <v>1.2</v>
      </c>
      <c r="B82" s="88" t="s">
        <v>108</v>
      </c>
      <c r="C82" s="146">
        <v>0</v>
      </c>
      <c r="D82" s="146">
        <v>0</v>
      </c>
      <c r="E82" s="146">
        <v>0</v>
      </c>
      <c r="F82" s="146">
        <v>0</v>
      </c>
      <c r="G82" s="89"/>
      <c r="H82" s="89"/>
      <c r="I82" s="89"/>
      <c r="J82" s="89"/>
      <c r="K82" s="89"/>
      <c r="L82" s="89"/>
      <c r="M82" s="89"/>
      <c r="N82" s="89"/>
    </row>
    <row r="83" spans="1:14" s="90" customFormat="1" ht="17.25" customHeight="1">
      <c r="A83" s="80">
        <v>1.2</v>
      </c>
      <c r="B83" s="88" t="s">
        <v>109</v>
      </c>
      <c r="C83" s="146">
        <v>0</v>
      </c>
      <c r="D83" s="146">
        <v>0</v>
      </c>
      <c r="E83" s="146">
        <v>765</v>
      </c>
      <c r="F83" s="146">
        <v>995</v>
      </c>
      <c r="G83" s="89"/>
      <c r="H83" s="89"/>
      <c r="I83" s="89"/>
      <c r="J83" s="89"/>
      <c r="K83" s="89"/>
      <c r="L83" s="89"/>
      <c r="M83" s="89"/>
      <c r="N83" s="89"/>
    </row>
    <row r="84" spans="1:14" s="90" customFormat="1" ht="17.25" customHeight="1">
      <c r="A84" s="80">
        <v>1.3</v>
      </c>
      <c r="B84" s="88" t="s">
        <v>91</v>
      </c>
      <c r="C84" s="146">
        <v>0</v>
      </c>
      <c r="D84" s="146">
        <v>0</v>
      </c>
      <c r="E84" s="146">
        <v>200</v>
      </c>
      <c r="F84" s="146">
        <v>995</v>
      </c>
      <c r="G84" s="89"/>
      <c r="H84" s="89"/>
      <c r="I84" s="89"/>
      <c r="J84" s="89"/>
      <c r="K84" s="89"/>
      <c r="L84" s="89"/>
      <c r="M84" s="89"/>
      <c r="N84" s="89"/>
    </row>
    <row r="85" spans="1:14" s="90" customFormat="1" ht="17.25" customHeight="1" hidden="1">
      <c r="A85" s="80">
        <v>1.5</v>
      </c>
      <c r="B85" s="88" t="s">
        <v>92</v>
      </c>
      <c r="C85" s="146"/>
      <c r="D85" s="146"/>
      <c r="E85" s="146"/>
      <c r="F85" s="146"/>
      <c r="G85" s="89"/>
      <c r="H85" s="89"/>
      <c r="I85" s="89"/>
      <c r="J85" s="89"/>
      <c r="K85" s="89"/>
      <c r="L85" s="89"/>
      <c r="M85" s="89"/>
      <c r="N85" s="89"/>
    </row>
    <row r="86" spans="1:6" s="134" customFormat="1" ht="17.25" customHeight="1">
      <c r="A86" s="80">
        <v>1.4</v>
      </c>
      <c r="B86" s="91" t="s">
        <v>93</v>
      </c>
      <c r="C86" s="146">
        <v>0</v>
      </c>
      <c r="D86" s="146">
        <v>0</v>
      </c>
      <c r="E86" s="146">
        <v>15</v>
      </c>
      <c r="F86" s="146">
        <v>15</v>
      </c>
    </row>
    <row r="87" spans="1:6" s="134" customFormat="1" ht="17.25" customHeight="1" hidden="1">
      <c r="A87" s="80">
        <v>1.7</v>
      </c>
      <c r="B87" s="91"/>
      <c r="C87" s="146"/>
      <c r="D87" s="146"/>
      <c r="E87" s="146"/>
      <c r="F87" s="146"/>
    </row>
    <row r="88" spans="1:14" s="87" customFormat="1" ht="30" customHeight="1" hidden="1">
      <c r="A88" s="82">
        <v>2</v>
      </c>
      <c r="B88" s="85" t="s">
        <v>45</v>
      </c>
      <c r="C88" s="147">
        <f>SUM(C89:C91)</f>
        <v>0</v>
      </c>
      <c r="D88" s="147">
        <f>SUM(D89:D91)</f>
        <v>0</v>
      </c>
      <c r="E88" s="147">
        <f>SUM(E89:E91)</f>
        <v>0</v>
      </c>
      <c r="F88" s="147">
        <f>SUM(F89:F91)</f>
        <v>0</v>
      </c>
      <c r="G88" s="86"/>
      <c r="H88" s="86"/>
      <c r="I88" s="86"/>
      <c r="J88" s="86"/>
      <c r="K88" s="86"/>
      <c r="L88" s="86"/>
      <c r="M88" s="86"/>
      <c r="N88" s="86"/>
    </row>
    <row r="89" spans="1:14" s="90" customFormat="1" ht="15.75" customHeight="1" hidden="1">
      <c r="A89" s="80">
        <v>2.1</v>
      </c>
      <c r="B89" s="88" t="s">
        <v>85</v>
      </c>
      <c r="C89" s="146"/>
      <c r="D89" s="146"/>
      <c r="E89" s="146"/>
      <c r="F89" s="146"/>
      <c r="G89" s="89"/>
      <c r="H89" s="89"/>
      <c r="I89" s="89"/>
      <c r="J89" s="89"/>
      <c r="K89" s="89"/>
      <c r="L89" s="89"/>
      <c r="M89" s="89"/>
      <c r="N89" s="89"/>
    </row>
    <row r="90" spans="1:14" s="90" customFormat="1" ht="15.75" customHeight="1" hidden="1">
      <c r="A90" s="80">
        <v>2.2</v>
      </c>
      <c r="B90" s="92" t="s">
        <v>84</v>
      </c>
      <c r="C90" s="146"/>
      <c r="D90" s="146"/>
      <c r="E90" s="146"/>
      <c r="F90" s="146"/>
      <c r="G90" s="89"/>
      <c r="H90" s="89"/>
      <c r="I90" s="89"/>
      <c r="J90" s="89"/>
      <c r="K90" s="89"/>
      <c r="L90" s="89"/>
      <c r="M90" s="89"/>
      <c r="N90" s="89"/>
    </row>
    <row r="91" spans="1:14" s="90" customFormat="1" ht="15.75" customHeight="1" hidden="1">
      <c r="A91" s="80">
        <v>2.3</v>
      </c>
      <c r="B91" s="88" t="s">
        <v>63</v>
      </c>
      <c r="C91" s="146"/>
      <c r="D91" s="146"/>
      <c r="E91" s="146"/>
      <c r="F91" s="146"/>
      <c r="G91" s="89"/>
      <c r="H91" s="89"/>
      <c r="I91" s="89"/>
      <c r="J91" s="89"/>
      <c r="K91" s="89"/>
      <c r="L91" s="89"/>
      <c r="M91" s="89"/>
      <c r="N91" s="89"/>
    </row>
    <row r="92" spans="1:14" s="87" customFormat="1" ht="30.75" customHeight="1">
      <c r="A92" s="82">
        <v>2</v>
      </c>
      <c r="B92" s="85" t="s">
        <v>126</v>
      </c>
      <c r="C92" s="146">
        <v>253</v>
      </c>
      <c r="D92" s="146">
        <v>253</v>
      </c>
      <c r="E92" s="146">
        <v>253</v>
      </c>
      <c r="F92" s="146">
        <v>253</v>
      </c>
      <c r="G92" s="86"/>
      <c r="H92" s="86"/>
      <c r="I92" s="86"/>
      <c r="J92" s="86"/>
      <c r="K92" s="86"/>
      <c r="L92" s="86"/>
      <c r="M92" s="86"/>
      <c r="N92" s="86"/>
    </row>
    <row r="93" spans="1:14" s="90" customFormat="1" ht="37.5" customHeight="1" hidden="1">
      <c r="A93" s="83" t="s">
        <v>79</v>
      </c>
      <c r="B93" s="61" t="s">
        <v>115</v>
      </c>
      <c r="C93" s="145">
        <f>SUM(C94:C95)</f>
        <v>0</v>
      </c>
      <c r="D93" s="145">
        <f>SUM(D94:D95)</f>
        <v>0</v>
      </c>
      <c r="E93" s="145">
        <f>SUM(E94:E95)</f>
        <v>0</v>
      </c>
      <c r="F93" s="145">
        <f>SUM(F94:F95)</f>
        <v>0</v>
      </c>
      <c r="G93" s="89"/>
      <c r="H93" s="89"/>
      <c r="I93" s="89"/>
      <c r="J93" s="89"/>
      <c r="K93" s="89"/>
      <c r="L93" s="89"/>
      <c r="M93" s="89"/>
      <c r="N93" s="89"/>
    </row>
    <row r="94" spans="1:14" s="90" customFormat="1" ht="15.75" customHeight="1" hidden="1">
      <c r="A94" s="80">
        <v>1</v>
      </c>
      <c r="B94" s="63"/>
      <c r="C94" s="146"/>
      <c r="D94" s="146"/>
      <c r="E94" s="146"/>
      <c r="F94" s="146"/>
      <c r="G94" s="89"/>
      <c r="H94" s="89"/>
      <c r="I94" s="89"/>
      <c r="J94" s="89"/>
      <c r="K94" s="89"/>
      <c r="L94" s="89"/>
      <c r="M94" s="89"/>
      <c r="N94" s="89"/>
    </row>
    <row r="95" spans="1:14" s="90" customFormat="1" ht="15.75" customHeight="1" hidden="1">
      <c r="A95" s="80">
        <v>2</v>
      </c>
      <c r="B95" s="63"/>
      <c r="C95" s="146"/>
      <c r="D95" s="146"/>
      <c r="E95" s="146"/>
      <c r="F95" s="146"/>
      <c r="G95" s="89"/>
      <c r="H95" s="89"/>
      <c r="I95" s="89"/>
      <c r="J95" s="89"/>
      <c r="K95" s="89"/>
      <c r="L95" s="89"/>
      <c r="M95" s="89"/>
      <c r="N95" s="89"/>
    </row>
    <row r="96" spans="1:14" s="90" customFormat="1" ht="25.5" customHeight="1">
      <c r="A96" s="83" t="s">
        <v>79</v>
      </c>
      <c r="B96" s="84" t="s">
        <v>80</v>
      </c>
      <c r="C96" s="145">
        <f>SUM(C97:C98)</f>
        <v>0</v>
      </c>
      <c r="D96" s="145">
        <f>SUM(D97:D98)</f>
        <v>0</v>
      </c>
      <c r="E96" s="145">
        <f>SUM(E97:E98)</f>
        <v>0</v>
      </c>
      <c r="F96" s="145">
        <f>SUM(F97:F98)</f>
        <v>1426.2</v>
      </c>
      <c r="G96" s="89"/>
      <c r="H96" s="89"/>
      <c r="I96" s="89"/>
      <c r="J96" s="89"/>
      <c r="K96" s="89"/>
      <c r="L96" s="89"/>
      <c r="M96" s="89"/>
      <c r="N96" s="89"/>
    </row>
    <row r="97" spans="1:14" s="90" customFormat="1" ht="16.5" customHeight="1">
      <c r="A97" s="80">
        <v>1</v>
      </c>
      <c r="B97" s="93" t="s">
        <v>15</v>
      </c>
      <c r="C97" s="146">
        <v>0</v>
      </c>
      <c r="D97" s="146">
        <v>0</v>
      </c>
      <c r="E97" s="146">
        <v>0</v>
      </c>
      <c r="F97" s="146">
        <v>1000</v>
      </c>
      <c r="G97" s="89"/>
      <c r="H97" s="89"/>
      <c r="I97" s="89"/>
      <c r="J97" s="89"/>
      <c r="K97" s="89"/>
      <c r="L97" s="89"/>
      <c r="M97" s="89"/>
      <c r="N97" s="89"/>
    </row>
    <row r="98" spans="1:14" s="90" customFormat="1" ht="16.5" customHeight="1">
      <c r="A98" s="80">
        <v>2</v>
      </c>
      <c r="B98" s="93" t="s">
        <v>150</v>
      </c>
      <c r="C98" s="146">
        <v>0</v>
      </c>
      <c r="D98" s="146">
        <v>0</v>
      </c>
      <c r="E98" s="146">
        <v>0</v>
      </c>
      <c r="F98" s="146">
        <v>426.2</v>
      </c>
      <c r="G98" s="89"/>
      <c r="H98" s="89"/>
      <c r="I98" s="89"/>
      <c r="J98" s="89"/>
      <c r="K98" s="89"/>
      <c r="L98" s="89"/>
      <c r="M98" s="89"/>
      <c r="N98" s="89"/>
    </row>
    <row r="99" spans="1:14" s="72" customFormat="1" ht="39" customHeight="1">
      <c r="A99" s="60" t="s">
        <v>46</v>
      </c>
      <c r="B99" s="61" t="s">
        <v>47</v>
      </c>
      <c r="C99" s="145">
        <f>C13+C14-C30</f>
        <v>1265.199999999997</v>
      </c>
      <c r="D99" s="145">
        <f>D13+D14-D30</f>
        <v>13.69999999999709</v>
      </c>
      <c r="E99" s="145">
        <f>E13+E14-E30</f>
        <v>396.59999999999854</v>
      </c>
      <c r="F99" s="145">
        <f>F13+F14-F30</f>
        <v>3617.899999999994</v>
      </c>
      <c r="G99" s="71"/>
      <c r="H99" s="71"/>
      <c r="I99" s="71"/>
      <c r="J99" s="71"/>
      <c r="K99" s="71"/>
      <c r="L99" s="71"/>
      <c r="M99" s="71"/>
      <c r="N99" s="71"/>
    </row>
    <row r="100" spans="1:14" s="72" customFormat="1" ht="33" customHeight="1">
      <c r="A100" s="94"/>
      <c r="B100" s="95"/>
      <c r="C100" s="96"/>
      <c r="G100" s="71"/>
      <c r="H100" s="71"/>
      <c r="I100" s="71"/>
      <c r="J100" s="71"/>
      <c r="K100" s="71"/>
      <c r="L100" s="71"/>
      <c r="M100" s="71"/>
      <c r="N100" s="71"/>
    </row>
    <row r="101" spans="1:14" s="72" customFormat="1" ht="25.5" customHeight="1">
      <c r="A101" s="97"/>
      <c r="B101" s="97"/>
      <c r="C101" s="97"/>
      <c r="G101" s="71"/>
      <c r="H101" s="71"/>
      <c r="I101" s="71"/>
      <c r="J101" s="71"/>
      <c r="K101" s="71"/>
      <c r="L101" s="71"/>
      <c r="M101" s="71"/>
      <c r="N101" s="71"/>
    </row>
    <row r="102" spans="1:14" s="50" customFormat="1" ht="16.5">
      <c r="A102" s="97"/>
      <c r="B102" s="45" t="s">
        <v>74</v>
      </c>
      <c r="C102" s="97"/>
      <c r="D102" s="160" t="s">
        <v>147</v>
      </c>
      <c r="E102" s="160"/>
      <c r="G102" s="52"/>
      <c r="H102" s="52"/>
      <c r="I102" s="52"/>
      <c r="J102" s="52"/>
      <c r="K102" s="52"/>
      <c r="L102" s="52"/>
      <c r="M102" s="52"/>
      <c r="N102" s="52"/>
    </row>
    <row r="103" spans="1:14" s="50" customFormat="1" ht="12.75" customHeight="1">
      <c r="A103" s="46"/>
      <c r="B103" s="98"/>
      <c r="C103" s="99"/>
      <c r="D103" s="155" t="s">
        <v>5</v>
      </c>
      <c r="E103" s="155"/>
      <c r="G103" s="52"/>
      <c r="H103" s="52"/>
      <c r="I103" s="52"/>
      <c r="J103" s="52"/>
      <c r="K103" s="52"/>
      <c r="L103" s="52"/>
      <c r="M103" s="52"/>
      <c r="N103" s="52"/>
    </row>
    <row r="104" spans="1:14" s="50" customFormat="1" ht="5.25" customHeight="1">
      <c r="A104" s="46"/>
      <c r="B104" s="98"/>
      <c r="C104" s="99"/>
      <c r="D104" s="100"/>
      <c r="E104" s="100"/>
      <c r="G104" s="52"/>
      <c r="H104" s="52"/>
      <c r="I104" s="52"/>
      <c r="J104" s="52"/>
      <c r="K104" s="52"/>
      <c r="L104" s="52"/>
      <c r="M104" s="52"/>
      <c r="N104" s="52"/>
    </row>
    <row r="105" spans="2:14" s="1" customFormat="1" ht="16.5">
      <c r="B105" s="101" t="s">
        <v>2</v>
      </c>
      <c r="C105" s="28"/>
      <c r="D105" s="160" t="s">
        <v>148</v>
      </c>
      <c r="E105" s="160"/>
      <c r="G105" s="4"/>
      <c r="H105" s="4"/>
      <c r="I105" s="4"/>
      <c r="J105" s="4"/>
      <c r="K105" s="4"/>
      <c r="L105" s="4"/>
      <c r="M105" s="4"/>
      <c r="N105" s="4"/>
    </row>
    <row r="106" spans="1:14" s="28" customFormat="1" ht="13.5" customHeight="1">
      <c r="A106" s="1"/>
      <c r="B106" s="1" t="s">
        <v>4</v>
      </c>
      <c r="C106" s="1"/>
      <c r="D106" s="155" t="s">
        <v>5</v>
      </c>
      <c r="E106" s="155"/>
      <c r="G106" s="27"/>
      <c r="H106" s="27"/>
      <c r="I106" s="27"/>
      <c r="J106" s="27"/>
      <c r="K106" s="27"/>
      <c r="L106" s="27"/>
      <c r="M106" s="27"/>
      <c r="N106" s="27"/>
    </row>
    <row r="107" spans="1:14" s="28" customFormat="1" ht="5.25" customHeight="1">
      <c r="A107" s="1"/>
      <c r="B107" s="1"/>
      <c r="C107" s="1"/>
      <c r="D107" s="100"/>
      <c r="E107" s="100"/>
      <c r="G107" s="27"/>
      <c r="H107" s="27"/>
      <c r="I107" s="27"/>
      <c r="J107" s="27"/>
      <c r="K107" s="27"/>
      <c r="L107" s="27"/>
      <c r="M107" s="27"/>
      <c r="N107" s="27"/>
    </row>
    <row r="108" spans="2:14" s="28" customFormat="1" ht="16.5">
      <c r="B108" s="39" t="s">
        <v>6</v>
      </c>
      <c r="D108" s="160" t="s">
        <v>149</v>
      </c>
      <c r="E108" s="160"/>
      <c r="G108" s="27"/>
      <c r="H108" s="27"/>
      <c r="I108" s="27"/>
      <c r="J108" s="27"/>
      <c r="K108" s="27"/>
      <c r="L108" s="27"/>
      <c r="M108" s="27"/>
      <c r="N108" s="27"/>
    </row>
    <row r="109" spans="4:14" s="28" customFormat="1" ht="12" customHeight="1">
      <c r="D109" s="155" t="s">
        <v>5</v>
      </c>
      <c r="E109" s="155"/>
      <c r="G109" s="27"/>
      <c r="H109" s="27"/>
      <c r="I109" s="27"/>
      <c r="J109" s="27"/>
      <c r="K109" s="27"/>
      <c r="L109" s="27"/>
      <c r="M109" s="27"/>
      <c r="N109" s="27"/>
    </row>
    <row r="110" spans="2:14" s="28" customFormat="1" ht="13.5">
      <c r="B110" s="130" t="s">
        <v>1</v>
      </c>
      <c r="G110" s="27"/>
      <c r="H110" s="27"/>
      <c r="I110" s="27"/>
      <c r="J110" s="27"/>
      <c r="K110" s="27"/>
      <c r="L110" s="27"/>
      <c r="M110" s="27"/>
      <c r="N110" s="27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103:E103"/>
    <mergeCell ref="E4:F4"/>
    <mergeCell ref="E5:F5"/>
    <mergeCell ref="D109:E109"/>
    <mergeCell ref="D106:E106"/>
    <mergeCell ref="D108:E108"/>
    <mergeCell ref="A7:F7"/>
    <mergeCell ref="A9:F9"/>
    <mergeCell ref="D105:E105"/>
    <mergeCell ref="A8:F8"/>
    <mergeCell ref="D102:E10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54" r:id="rId1"/>
  <ignoredErrors>
    <ignoredError sqref="D41:E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SheetLayoutView="100" zoomScalePageLayoutView="0" workbookViewId="0" topLeftCell="A1">
      <selection activeCell="D51" sqref="D51"/>
    </sheetView>
  </sheetViews>
  <sheetFormatPr defaultColWidth="9.140625" defaultRowHeight="12.75"/>
  <cols>
    <col min="1" max="1" width="4.57421875" style="103" customWidth="1"/>
    <col min="2" max="2" width="48.57421875" style="28" customWidth="1"/>
    <col min="3" max="3" width="19.421875" style="28" customWidth="1"/>
    <col min="4" max="4" width="18.57421875" style="28" customWidth="1"/>
    <col min="5" max="5" width="12.7109375" style="28" customWidth="1"/>
    <col min="6" max="6" width="13.140625" style="27" customWidth="1"/>
    <col min="7" max="13" width="9.140625" style="27" customWidth="1"/>
    <col min="14" max="16384" width="9.140625" style="28" customWidth="1"/>
  </cols>
  <sheetData>
    <row r="1" spans="1:5" ht="16.5" customHeight="1">
      <c r="A1" s="158" t="s">
        <v>75</v>
      </c>
      <c r="B1" s="158"/>
      <c r="C1" s="158"/>
      <c r="D1" s="158"/>
      <c r="E1" s="158"/>
    </row>
    <row r="2" spans="1:13" s="1" customFormat="1" ht="25.5" customHeight="1">
      <c r="A2" s="159" t="s">
        <v>131</v>
      </c>
      <c r="B2" s="159"/>
      <c r="C2" s="159"/>
      <c r="D2" s="159"/>
      <c r="E2" s="159"/>
      <c r="F2" s="54"/>
      <c r="G2" s="54"/>
      <c r="H2" s="4"/>
      <c r="I2" s="4"/>
      <c r="J2" s="4"/>
      <c r="K2" s="4"/>
      <c r="L2" s="4"/>
      <c r="M2" s="4"/>
    </row>
    <row r="3" spans="1:8" ht="30.75" customHeight="1">
      <c r="A3" s="164" t="s">
        <v>122</v>
      </c>
      <c r="B3" s="164"/>
      <c r="C3" s="164"/>
      <c r="D3" s="164"/>
      <c r="E3" s="164"/>
      <c r="F3" s="102"/>
      <c r="G3" s="102"/>
      <c r="H3" s="102"/>
    </row>
    <row r="4" ht="13.5">
      <c r="E4" s="47" t="s">
        <v>0</v>
      </c>
    </row>
    <row r="5" spans="1:14" s="1" customFormat="1" ht="59.25" customHeight="1">
      <c r="A5" s="104" t="s">
        <v>3</v>
      </c>
      <c r="B5" s="105" t="s">
        <v>38</v>
      </c>
      <c r="C5" s="106" t="s">
        <v>117</v>
      </c>
      <c r="D5" s="106" t="s">
        <v>116</v>
      </c>
      <c r="E5" s="107" t="s">
        <v>64</v>
      </c>
      <c r="F5" s="4"/>
      <c r="G5" s="4"/>
      <c r="H5" s="4"/>
      <c r="I5" s="4"/>
      <c r="J5" s="4"/>
      <c r="K5" s="4"/>
      <c r="L5" s="4"/>
      <c r="M5" s="4"/>
      <c r="N5" s="4"/>
    </row>
    <row r="6" spans="1:6" ht="31.5" customHeight="1">
      <c r="A6" s="108" t="s">
        <v>7</v>
      </c>
      <c r="B6" s="59" t="s">
        <v>121</v>
      </c>
      <c r="C6" s="150">
        <f>SUM(C7,C11:C21)</f>
        <v>84662.59999999999</v>
      </c>
      <c r="D6" s="150">
        <f>SUM(D7,D11:D21)</f>
        <v>83630.20000000001</v>
      </c>
      <c r="E6" s="150">
        <f aca="true" t="shared" si="0" ref="E6:E37">D6-C6</f>
        <v>-1032.3999999999796</v>
      </c>
      <c r="F6" s="26"/>
    </row>
    <row r="7" spans="1:7" ht="18.75" customHeight="1">
      <c r="A7" s="62">
        <v>1</v>
      </c>
      <c r="B7" s="63" t="s">
        <v>83</v>
      </c>
      <c r="C7" s="149">
        <v>81848.3</v>
      </c>
      <c r="D7" s="149">
        <v>81680.8</v>
      </c>
      <c r="E7" s="151">
        <f t="shared" si="0"/>
        <v>-167.5</v>
      </c>
      <c r="F7" s="26"/>
      <c r="G7" s="26"/>
    </row>
    <row r="8" spans="1:13" s="111" customFormat="1" ht="18.75" customHeight="1" hidden="1">
      <c r="A8" s="64">
        <v>1.1</v>
      </c>
      <c r="B8" s="65" t="s">
        <v>69</v>
      </c>
      <c r="C8" s="149"/>
      <c r="D8" s="149"/>
      <c r="E8" s="151">
        <f t="shared" si="0"/>
        <v>0</v>
      </c>
      <c r="F8" s="109"/>
      <c r="G8" s="110"/>
      <c r="H8" s="110"/>
      <c r="I8" s="110"/>
      <c r="J8" s="110"/>
      <c r="K8" s="110"/>
      <c r="L8" s="110"/>
      <c r="M8" s="110"/>
    </row>
    <row r="9" spans="1:13" s="111" customFormat="1" ht="18.75" customHeight="1" hidden="1">
      <c r="A9" s="64">
        <v>1.2</v>
      </c>
      <c r="B9" s="65" t="s">
        <v>96</v>
      </c>
      <c r="C9" s="149"/>
      <c r="D9" s="149"/>
      <c r="E9" s="151">
        <f t="shared" si="0"/>
        <v>0</v>
      </c>
      <c r="F9" s="109"/>
      <c r="G9" s="110"/>
      <c r="H9" s="110"/>
      <c r="I9" s="110"/>
      <c r="J9" s="110"/>
      <c r="K9" s="110"/>
      <c r="L9" s="110"/>
      <c r="M9" s="110"/>
    </row>
    <row r="10" spans="1:13" s="111" customFormat="1" ht="18.75" customHeight="1">
      <c r="A10" s="64">
        <v>1.1</v>
      </c>
      <c r="B10" s="65" t="s">
        <v>86</v>
      </c>
      <c r="C10" s="149">
        <v>137.8</v>
      </c>
      <c r="D10" s="149">
        <v>141</v>
      </c>
      <c r="E10" s="151">
        <f t="shared" si="0"/>
        <v>3.1999999999999886</v>
      </c>
      <c r="F10" s="109"/>
      <c r="G10" s="110"/>
      <c r="H10" s="110"/>
      <c r="I10" s="110"/>
      <c r="J10" s="110"/>
      <c r="K10" s="110"/>
      <c r="L10" s="110"/>
      <c r="M10" s="110"/>
    </row>
    <row r="11" spans="1:6" ht="18.75" customHeight="1" hidden="1">
      <c r="A11" s="62">
        <v>2</v>
      </c>
      <c r="B11" s="66" t="s">
        <v>8</v>
      </c>
      <c r="C11" s="149"/>
      <c r="D11" s="149"/>
      <c r="E11" s="151">
        <f t="shared" si="0"/>
        <v>0</v>
      </c>
      <c r="F11" s="26"/>
    </row>
    <row r="12" spans="1:6" ht="18.75" customHeight="1" hidden="1">
      <c r="A12" s="62">
        <v>3</v>
      </c>
      <c r="B12" s="66" t="s">
        <v>70</v>
      </c>
      <c r="C12" s="148"/>
      <c r="D12" s="148"/>
      <c r="E12" s="151">
        <f t="shared" si="0"/>
        <v>0</v>
      </c>
      <c r="F12" s="26"/>
    </row>
    <row r="13" spans="1:6" ht="18.75" customHeight="1">
      <c r="A13" s="62">
        <v>2</v>
      </c>
      <c r="B13" s="67" t="s">
        <v>67</v>
      </c>
      <c r="C13" s="148">
        <v>83.1</v>
      </c>
      <c r="D13" s="148">
        <v>158.1</v>
      </c>
      <c r="E13" s="151">
        <f t="shared" si="0"/>
        <v>75</v>
      </c>
      <c r="F13" s="26"/>
    </row>
    <row r="14" spans="1:6" ht="18.75" customHeight="1">
      <c r="A14" s="62">
        <v>3</v>
      </c>
      <c r="B14" s="66" t="s">
        <v>89</v>
      </c>
      <c r="C14" s="148">
        <v>1787.5</v>
      </c>
      <c r="D14" s="148">
        <v>1400</v>
      </c>
      <c r="E14" s="151">
        <f t="shared" si="0"/>
        <v>-387.5</v>
      </c>
      <c r="F14" s="26"/>
    </row>
    <row r="15" spans="1:6" ht="18.75" customHeight="1" hidden="1">
      <c r="A15" s="62">
        <v>6</v>
      </c>
      <c r="B15" s="67" t="s">
        <v>112</v>
      </c>
      <c r="C15" s="148"/>
      <c r="D15" s="148"/>
      <c r="E15" s="151">
        <f t="shared" si="0"/>
        <v>0</v>
      </c>
      <c r="F15" s="26"/>
    </row>
    <row r="16" spans="1:6" ht="18.75" customHeight="1" hidden="1">
      <c r="A16" s="62">
        <v>7</v>
      </c>
      <c r="B16" s="67" t="s">
        <v>9</v>
      </c>
      <c r="C16" s="148"/>
      <c r="D16" s="148"/>
      <c r="E16" s="151">
        <f t="shared" si="0"/>
        <v>0</v>
      </c>
      <c r="F16" s="26"/>
    </row>
    <row r="17" spans="1:6" ht="18.75" customHeight="1">
      <c r="A17" s="62">
        <v>4</v>
      </c>
      <c r="B17" s="67" t="s">
        <v>119</v>
      </c>
      <c r="C17" s="148">
        <v>217.4</v>
      </c>
      <c r="D17" s="148">
        <v>391.3</v>
      </c>
      <c r="E17" s="151">
        <f t="shared" si="0"/>
        <v>173.9</v>
      </c>
      <c r="F17" s="26"/>
    </row>
    <row r="18" spans="1:6" ht="18.75" customHeight="1">
      <c r="A18" s="62">
        <v>5</v>
      </c>
      <c r="B18" s="66" t="s">
        <v>10</v>
      </c>
      <c r="C18" s="148">
        <v>705</v>
      </c>
      <c r="D18" s="148">
        <v>0</v>
      </c>
      <c r="E18" s="151">
        <f t="shared" si="0"/>
        <v>-705</v>
      </c>
      <c r="F18" s="26"/>
    </row>
    <row r="19" spans="1:6" ht="18.75" customHeight="1" hidden="1">
      <c r="A19" s="62">
        <v>10</v>
      </c>
      <c r="B19" s="67" t="s">
        <v>11</v>
      </c>
      <c r="C19" s="148"/>
      <c r="D19" s="148"/>
      <c r="E19" s="151">
        <f t="shared" si="0"/>
        <v>0</v>
      </c>
      <c r="F19" s="26"/>
    </row>
    <row r="20" spans="1:6" ht="18.75" customHeight="1">
      <c r="A20" s="62">
        <v>6</v>
      </c>
      <c r="B20" s="69" t="s">
        <v>140</v>
      </c>
      <c r="C20" s="148">
        <v>20.9</v>
      </c>
      <c r="D20" s="148">
        <v>0</v>
      </c>
      <c r="E20" s="151">
        <f t="shared" si="0"/>
        <v>-20.9</v>
      </c>
      <c r="F20" s="26"/>
    </row>
    <row r="21" spans="1:6" ht="18.75" customHeight="1">
      <c r="A21" s="62">
        <v>7</v>
      </c>
      <c r="B21" s="69" t="s">
        <v>141</v>
      </c>
      <c r="C21" s="148">
        <v>0.4</v>
      </c>
      <c r="D21" s="148">
        <v>0</v>
      </c>
      <c r="E21" s="151">
        <f t="shared" si="0"/>
        <v>-0.4</v>
      </c>
      <c r="F21" s="26"/>
    </row>
    <row r="22" spans="1:6" ht="29.25" customHeight="1">
      <c r="A22" s="108" t="s">
        <v>12</v>
      </c>
      <c r="B22" s="112" t="s">
        <v>13</v>
      </c>
      <c r="C22" s="152">
        <f>SUM(C23,C27:C32,C36:C64,C66:C69)</f>
        <v>81810.3</v>
      </c>
      <c r="D22" s="152">
        <f>SUM(D23,D27:D32,D36:D64,D66:D69)</f>
        <v>83630.20000000001</v>
      </c>
      <c r="E22" s="150">
        <f t="shared" si="0"/>
        <v>1819.9000000000087</v>
      </c>
      <c r="F22" s="26"/>
    </row>
    <row r="23" spans="1:6" ht="21" customHeight="1">
      <c r="A23" s="62">
        <v>1</v>
      </c>
      <c r="B23" s="69" t="s">
        <v>14</v>
      </c>
      <c r="C23" s="148">
        <v>68985.5</v>
      </c>
      <c r="D23" s="149">
        <v>71226.3</v>
      </c>
      <c r="E23" s="151">
        <f t="shared" si="0"/>
        <v>2240.800000000003</v>
      </c>
      <c r="F23" s="26"/>
    </row>
    <row r="24" spans="1:13" s="111" customFormat="1" ht="21" customHeight="1" hidden="1">
      <c r="A24" s="73">
        <v>1.1</v>
      </c>
      <c r="B24" s="65" t="s">
        <v>71</v>
      </c>
      <c r="C24" s="148"/>
      <c r="D24" s="149"/>
      <c r="E24" s="151">
        <f t="shared" si="0"/>
        <v>0</v>
      </c>
      <c r="F24" s="109"/>
      <c r="G24" s="110"/>
      <c r="H24" s="110"/>
      <c r="I24" s="110"/>
      <c r="J24" s="110"/>
      <c r="K24" s="110"/>
      <c r="L24" s="110"/>
      <c r="M24" s="110"/>
    </row>
    <row r="25" spans="1:13" s="111" customFormat="1" ht="21" customHeight="1" hidden="1">
      <c r="A25" s="73">
        <v>1.2</v>
      </c>
      <c r="B25" s="65" t="s">
        <v>97</v>
      </c>
      <c r="C25" s="148"/>
      <c r="D25" s="149"/>
      <c r="E25" s="151">
        <f t="shared" si="0"/>
        <v>0</v>
      </c>
      <c r="F25" s="109"/>
      <c r="G25" s="110"/>
      <c r="H25" s="110"/>
      <c r="I25" s="110"/>
      <c r="J25" s="110"/>
      <c r="K25" s="110"/>
      <c r="L25" s="110"/>
      <c r="M25" s="110"/>
    </row>
    <row r="26" spans="1:13" s="111" customFormat="1" ht="21" customHeight="1">
      <c r="A26" s="73">
        <v>1.1</v>
      </c>
      <c r="B26" s="65" t="s">
        <v>15</v>
      </c>
      <c r="C26" s="148">
        <v>945</v>
      </c>
      <c r="D26" s="149">
        <v>1000</v>
      </c>
      <c r="E26" s="151">
        <f t="shared" si="0"/>
        <v>55</v>
      </c>
      <c r="F26" s="109"/>
      <c r="G26" s="110"/>
      <c r="H26" s="110"/>
      <c r="I26" s="110"/>
      <c r="J26" s="110"/>
      <c r="K26" s="110"/>
      <c r="L26" s="110"/>
      <c r="M26" s="110"/>
    </row>
    <row r="27" spans="1:6" ht="21" customHeight="1">
      <c r="A27" s="62">
        <v>2</v>
      </c>
      <c r="B27" s="66" t="s">
        <v>17</v>
      </c>
      <c r="C27" s="148">
        <v>3986.6</v>
      </c>
      <c r="D27" s="149">
        <v>5337.5</v>
      </c>
      <c r="E27" s="151">
        <f t="shared" si="0"/>
        <v>1350.9</v>
      </c>
      <c r="F27" s="26"/>
    </row>
    <row r="28" spans="1:6" ht="21" customHeight="1">
      <c r="A28" s="62">
        <v>3</v>
      </c>
      <c r="B28" s="67" t="s">
        <v>16</v>
      </c>
      <c r="C28" s="148">
        <v>1416.7</v>
      </c>
      <c r="D28" s="149">
        <v>1600</v>
      </c>
      <c r="E28" s="151">
        <f t="shared" si="0"/>
        <v>183.29999999999995</v>
      </c>
      <c r="F28" s="26"/>
    </row>
    <row r="29" spans="1:6" ht="21" customHeight="1">
      <c r="A29" s="62">
        <v>4</v>
      </c>
      <c r="B29" s="67" t="s">
        <v>19</v>
      </c>
      <c r="C29" s="148">
        <v>75.1</v>
      </c>
      <c r="D29" s="148">
        <v>120</v>
      </c>
      <c r="E29" s="151">
        <f t="shared" si="0"/>
        <v>44.900000000000006</v>
      </c>
      <c r="F29" s="26"/>
    </row>
    <row r="30" spans="1:6" ht="21" customHeight="1">
      <c r="A30" s="62">
        <v>5</v>
      </c>
      <c r="B30" s="66" t="s">
        <v>20</v>
      </c>
      <c r="C30" s="148">
        <v>100.8</v>
      </c>
      <c r="D30" s="149">
        <v>100.8</v>
      </c>
      <c r="E30" s="151">
        <f t="shared" si="0"/>
        <v>0</v>
      </c>
      <c r="F30" s="26"/>
    </row>
    <row r="31" spans="1:6" ht="21" customHeight="1">
      <c r="A31" s="62">
        <v>6</v>
      </c>
      <c r="B31" s="66" t="s">
        <v>21</v>
      </c>
      <c r="C31" s="148">
        <v>0</v>
      </c>
      <c r="D31" s="149">
        <v>20</v>
      </c>
      <c r="E31" s="151">
        <f t="shared" si="0"/>
        <v>20</v>
      </c>
      <c r="F31" s="26"/>
    </row>
    <row r="32" spans="1:6" ht="21" customHeight="1">
      <c r="A32" s="62">
        <v>7</v>
      </c>
      <c r="B32" s="67" t="s">
        <v>22</v>
      </c>
      <c r="C32" s="153">
        <f>SUM(C33:C35)</f>
        <v>134.1</v>
      </c>
      <c r="D32" s="153">
        <f>SUM(D33:D35)</f>
        <v>150</v>
      </c>
      <c r="E32" s="151">
        <f t="shared" si="0"/>
        <v>15.900000000000006</v>
      </c>
      <c r="F32" s="26"/>
    </row>
    <row r="33" spans="1:13" s="111" customFormat="1" ht="21" customHeight="1">
      <c r="A33" s="73">
        <v>7.1</v>
      </c>
      <c r="B33" s="65" t="s">
        <v>23</v>
      </c>
      <c r="C33" s="148">
        <v>57.6</v>
      </c>
      <c r="D33" s="148">
        <v>57.6</v>
      </c>
      <c r="E33" s="151">
        <f t="shared" si="0"/>
        <v>0</v>
      </c>
      <c r="F33" s="109"/>
      <c r="G33" s="110"/>
      <c r="H33" s="110"/>
      <c r="I33" s="110"/>
      <c r="J33" s="110"/>
      <c r="K33" s="110"/>
      <c r="L33" s="110"/>
      <c r="M33" s="110"/>
    </row>
    <row r="34" spans="1:13" s="111" customFormat="1" ht="21" customHeight="1">
      <c r="A34" s="73">
        <v>7.2</v>
      </c>
      <c r="B34" s="74" t="s">
        <v>24</v>
      </c>
      <c r="C34" s="148">
        <v>4.5</v>
      </c>
      <c r="D34" s="149">
        <v>20.4</v>
      </c>
      <c r="E34" s="151">
        <f t="shared" si="0"/>
        <v>15.899999999999999</v>
      </c>
      <c r="F34" s="109"/>
      <c r="G34" s="110"/>
      <c r="H34" s="110"/>
      <c r="I34" s="110"/>
      <c r="J34" s="110"/>
      <c r="K34" s="110"/>
      <c r="L34" s="110"/>
      <c r="M34" s="110"/>
    </row>
    <row r="35" spans="1:13" s="111" customFormat="1" ht="21" customHeight="1">
      <c r="A35" s="73">
        <v>7.3</v>
      </c>
      <c r="B35" s="74" t="s">
        <v>25</v>
      </c>
      <c r="C35" s="148">
        <v>72</v>
      </c>
      <c r="D35" s="149">
        <v>72</v>
      </c>
      <c r="E35" s="151">
        <f t="shared" si="0"/>
        <v>0</v>
      </c>
      <c r="F35" s="109"/>
      <c r="G35" s="110"/>
      <c r="H35" s="110"/>
      <c r="I35" s="110"/>
      <c r="J35" s="110"/>
      <c r="K35" s="110"/>
      <c r="L35" s="110"/>
      <c r="M35" s="110"/>
    </row>
    <row r="36" spans="1:13" s="111" customFormat="1" ht="21" customHeight="1" hidden="1">
      <c r="A36" s="62">
        <v>8</v>
      </c>
      <c r="B36" s="66" t="s">
        <v>72</v>
      </c>
      <c r="C36" s="148"/>
      <c r="D36" s="149"/>
      <c r="E36" s="151">
        <f t="shared" si="0"/>
        <v>0</v>
      </c>
      <c r="F36" s="109"/>
      <c r="G36" s="110"/>
      <c r="H36" s="110"/>
      <c r="I36" s="110"/>
      <c r="J36" s="110"/>
      <c r="K36" s="110"/>
      <c r="L36" s="110"/>
      <c r="M36" s="110"/>
    </row>
    <row r="37" spans="1:6" ht="21" customHeight="1" hidden="1">
      <c r="A37" s="62">
        <v>9</v>
      </c>
      <c r="B37" s="66" t="s">
        <v>26</v>
      </c>
      <c r="C37" s="148"/>
      <c r="D37" s="149"/>
      <c r="E37" s="151">
        <f t="shared" si="0"/>
        <v>0</v>
      </c>
      <c r="F37" s="26"/>
    </row>
    <row r="38" spans="1:6" ht="21" customHeight="1">
      <c r="A38" s="62">
        <v>8</v>
      </c>
      <c r="B38" s="66" t="s">
        <v>36</v>
      </c>
      <c r="C38" s="148">
        <v>800</v>
      </c>
      <c r="D38" s="149">
        <v>800</v>
      </c>
      <c r="E38" s="151">
        <f aca="true" t="shared" si="1" ref="E38:E54">D38-C38</f>
        <v>0</v>
      </c>
      <c r="F38" s="26"/>
    </row>
    <row r="39" spans="1:6" ht="21" customHeight="1">
      <c r="A39" s="62">
        <v>9</v>
      </c>
      <c r="B39" s="66" t="s">
        <v>27</v>
      </c>
      <c r="C39" s="148">
        <v>327</v>
      </c>
      <c r="D39" s="149">
        <v>400</v>
      </c>
      <c r="E39" s="151">
        <f t="shared" si="1"/>
        <v>73</v>
      </c>
      <c r="F39" s="26"/>
    </row>
    <row r="40" spans="1:6" ht="21" customHeight="1">
      <c r="A40" s="62">
        <v>10</v>
      </c>
      <c r="B40" s="66" t="s">
        <v>106</v>
      </c>
      <c r="C40" s="148">
        <v>7.9</v>
      </c>
      <c r="D40" s="149">
        <v>100</v>
      </c>
      <c r="E40" s="151">
        <f t="shared" si="1"/>
        <v>92.1</v>
      </c>
      <c r="F40" s="26"/>
    </row>
    <row r="41" spans="1:6" ht="21" customHeight="1">
      <c r="A41" s="62">
        <v>11</v>
      </c>
      <c r="B41" s="66" t="s">
        <v>60</v>
      </c>
      <c r="C41" s="148">
        <v>66.7</v>
      </c>
      <c r="D41" s="149">
        <v>100</v>
      </c>
      <c r="E41" s="151">
        <f t="shared" si="1"/>
        <v>33.3</v>
      </c>
      <c r="F41" s="26"/>
    </row>
    <row r="42" spans="1:6" ht="21" customHeight="1" hidden="1">
      <c r="A42" s="62">
        <v>14</v>
      </c>
      <c r="B42" s="66" t="s">
        <v>18</v>
      </c>
      <c r="C42" s="148"/>
      <c r="D42" s="149"/>
      <c r="E42" s="151">
        <f t="shared" si="1"/>
        <v>0</v>
      </c>
      <c r="F42" s="26"/>
    </row>
    <row r="43" spans="1:6" ht="21" customHeight="1" hidden="1">
      <c r="A43" s="62">
        <v>15</v>
      </c>
      <c r="B43" s="66" t="s">
        <v>73</v>
      </c>
      <c r="C43" s="148"/>
      <c r="D43" s="149"/>
      <c r="E43" s="151">
        <f t="shared" si="1"/>
        <v>0</v>
      </c>
      <c r="F43" s="26"/>
    </row>
    <row r="44" spans="1:6" ht="21" customHeight="1">
      <c r="A44" s="62">
        <v>12</v>
      </c>
      <c r="B44" s="66" t="s">
        <v>28</v>
      </c>
      <c r="C44" s="149">
        <v>990</v>
      </c>
      <c r="D44" s="149">
        <v>990</v>
      </c>
      <c r="E44" s="151">
        <f t="shared" si="1"/>
        <v>0</v>
      </c>
      <c r="F44" s="26"/>
    </row>
    <row r="45" spans="1:6" ht="21" customHeight="1">
      <c r="A45" s="62">
        <v>13</v>
      </c>
      <c r="B45" s="66" t="s">
        <v>29</v>
      </c>
      <c r="C45" s="149">
        <v>184.4</v>
      </c>
      <c r="D45" s="149">
        <v>226</v>
      </c>
      <c r="E45" s="151">
        <f t="shared" si="1"/>
        <v>41.599999999999994</v>
      </c>
      <c r="F45" s="26"/>
    </row>
    <row r="46" spans="1:6" ht="21" customHeight="1" hidden="1">
      <c r="A46" s="62">
        <v>18</v>
      </c>
      <c r="B46" s="66" t="s">
        <v>94</v>
      </c>
      <c r="C46" s="149"/>
      <c r="D46" s="149"/>
      <c r="E46" s="151">
        <f t="shared" si="1"/>
        <v>0</v>
      </c>
      <c r="F46" s="26"/>
    </row>
    <row r="47" spans="1:6" ht="21" customHeight="1">
      <c r="A47" s="62">
        <v>14</v>
      </c>
      <c r="B47" s="66" t="s">
        <v>68</v>
      </c>
      <c r="C47" s="148">
        <v>1787.5</v>
      </c>
      <c r="D47" s="149">
        <v>1400</v>
      </c>
      <c r="E47" s="151">
        <f t="shared" si="1"/>
        <v>-387.5</v>
      </c>
      <c r="F47" s="26"/>
    </row>
    <row r="48" spans="1:6" ht="21" customHeight="1">
      <c r="A48" s="62">
        <v>15</v>
      </c>
      <c r="B48" s="66" t="s">
        <v>56</v>
      </c>
      <c r="C48" s="149">
        <v>200</v>
      </c>
      <c r="D48" s="149">
        <v>200</v>
      </c>
      <c r="E48" s="151">
        <f t="shared" si="1"/>
        <v>0</v>
      </c>
      <c r="F48" s="26"/>
    </row>
    <row r="49" spans="1:6" ht="21.75" customHeight="1">
      <c r="A49" s="62">
        <v>16</v>
      </c>
      <c r="B49" s="77" t="s">
        <v>107</v>
      </c>
      <c r="C49" s="149">
        <v>0</v>
      </c>
      <c r="D49" s="149">
        <v>200</v>
      </c>
      <c r="E49" s="151">
        <f t="shared" si="1"/>
        <v>200</v>
      </c>
      <c r="F49" s="26"/>
    </row>
    <row r="50" spans="1:6" ht="23.25" customHeight="1" hidden="1">
      <c r="A50" s="62">
        <v>22</v>
      </c>
      <c r="B50" s="77" t="s">
        <v>123</v>
      </c>
      <c r="C50" s="149"/>
      <c r="D50" s="149"/>
      <c r="E50" s="151">
        <f t="shared" si="1"/>
        <v>0</v>
      </c>
      <c r="F50" s="26"/>
    </row>
    <row r="51" spans="1:6" ht="21" customHeight="1">
      <c r="A51" s="62">
        <v>17</v>
      </c>
      <c r="B51" s="77" t="s">
        <v>57</v>
      </c>
      <c r="C51" s="149">
        <v>3</v>
      </c>
      <c r="D51" s="149">
        <v>3</v>
      </c>
      <c r="E51" s="151">
        <f t="shared" si="1"/>
        <v>0</v>
      </c>
      <c r="F51" s="26"/>
    </row>
    <row r="52" spans="1:6" ht="21" customHeight="1">
      <c r="A52" s="62">
        <v>18</v>
      </c>
      <c r="B52" s="77" t="s">
        <v>58</v>
      </c>
      <c r="C52" s="149">
        <v>12</v>
      </c>
      <c r="D52" s="149">
        <v>50</v>
      </c>
      <c r="E52" s="151">
        <f t="shared" si="1"/>
        <v>38</v>
      </c>
      <c r="F52" s="26"/>
    </row>
    <row r="53" spans="1:6" ht="21" customHeight="1">
      <c r="A53" s="62">
        <v>19</v>
      </c>
      <c r="B53" s="77" t="s">
        <v>59</v>
      </c>
      <c r="C53" s="149">
        <v>80</v>
      </c>
      <c r="D53" s="149">
        <v>80</v>
      </c>
      <c r="E53" s="151">
        <f t="shared" si="1"/>
        <v>0</v>
      </c>
      <c r="F53" s="26"/>
    </row>
    <row r="54" spans="1:6" ht="21" customHeight="1">
      <c r="A54" s="62">
        <v>20</v>
      </c>
      <c r="B54" s="77" t="s">
        <v>90</v>
      </c>
      <c r="C54" s="149">
        <v>120</v>
      </c>
      <c r="D54" s="149">
        <v>150</v>
      </c>
      <c r="E54" s="151">
        <f t="shared" si="1"/>
        <v>30</v>
      </c>
      <c r="F54" s="26"/>
    </row>
    <row r="55" spans="1:6" ht="21" customHeight="1">
      <c r="A55" s="62">
        <v>21</v>
      </c>
      <c r="B55" s="77" t="s">
        <v>88</v>
      </c>
      <c r="C55" s="149">
        <v>137.8</v>
      </c>
      <c r="D55" s="149">
        <v>141</v>
      </c>
      <c r="E55" s="151">
        <f>D55-C55</f>
        <v>3.1999999999999886</v>
      </c>
      <c r="F55" s="26"/>
    </row>
    <row r="56" spans="1:6" ht="21" customHeight="1">
      <c r="A56" s="62">
        <v>22</v>
      </c>
      <c r="B56" s="66" t="s">
        <v>100</v>
      </c>
      <c r="C56" s="149">
        <v>100</v>
      </c>
      <c r="D56" s="149">
        <v>120</v>
      </c>
      <c r="E56" s="151">
        <f>D56-C56</f>
        <v>20</v>
      </c>
      <c r="F56" s="26"/>
    </row>
    <row r="57" spans="1:6" ht="21" customHeight="1">
      <c r="A57" s="62">
        <v>23</v>
      </c>
      <c r="B57" s="63" t="s">
        <v>136</v>
      </c>
      <c r="C57" s="149">
        <v>200</v>
      </c>
      <c r="D57" s="149">
        <v>0</v>
      </c>
      <c r="E57" s="151">
        <f>D57-C57</f>
        <v>-200</v>
      </c>
      <c r="F57" s="26"/>
    </row>
    <row r="58" spans="1:6" ht="21" customHeight="1" hidden="1">
      <c r="A58" s="62">
        <v>24</v>
      </c>
      <c r="B58" s="63" t="s">
        <v>143</v>
      </c>
      <c r="C58" s="149">
        <v>0</v>
      </c>
      <c r="D58" s="149">
        <v>0</v>
      </c>
      <c r="E58" s="151"/>
      <c r="F58" s="26"/>
    </row>
    <row r="59" spans="1:6" ht="21" customHeight="1" hidden="1">
      <c r="A59" s="62">
        <v>24</v>
      </c>
      <c r="B59" s="63" t="s">
        <v>144</v>
      </c>
      <c r="C59" s="149">
        <v>0</v>
      </c>
      <c r="D59" s="149">
        <v>0</v>
      </c>
      <c r="E59" s="151"/>
      <c r="F59" s="26"/>
    </row>
    <row r="60" spans="1:6" ht="21" customHeight="1" hidden="1">
      <c r="A60" s="62"/>
      <c r="B60" s="63"/>
      <c r="C60" s="149"/>
      <c r="D60" s="149"/>
      <c r="E60" s="151"/>
      <c r="F60" s="26"/>
    </row>
    <row r="61" spans="1:6" ht="21" customHeight="1">
      <c r="A61" s="62">
        <v>24</v>
      </c>
      <c r="B61" s="63" t="s">
        <v>137</v>
      </c>
      <c r="C61" s="149">
        <v>10</v>
      </c>
      <c r="D61" s="149">
        <v>0</v>
      </c>
      <c r="E61" s="151"/>
      <c r="F61" s="26"/>
    </row>
    <row r="62" spans="1:6" ht="21" customHeight="1">
      <c r="A62" s="62">
        <v>25</v>
      </c>
      <c r="B62" s="63" t="s">
        <v>142</v>
      </c>
      <c r="C62" s="149">
        <v>11.9</v>
      </c>
      <c r="D62" s="149">
        <v>0</v>
      </c>
      <c r="E62" s="151">
        <f>D62-C62</f>
        <v>-11.9</v>
      </c>
      <c r="F62" s="26"/>
    </row>
    <row r="63" spans="1:6" ht="21" customHeight="1" hidden="1">
      <c r="A63" s="62"/>
      <c r="B63" s="63"/>
      <c r="C63" s="149"/>
      <c r="D63" s="149"/>
      <c r="E63" s="151"/>
      <c r="F63" s="26"/>
    </row>
    <row r="64" spans="1:6" ht="21" customHeight="1">
      <c r="A64" s="62">
        <v>26</v>
      </c>
      <c r="B64" s="63" t="s">
        <v>30</v>
      </c>
      <c r="C64" s="149">
        <v>2052.5</v>
      </c>
      <c r="D64" s="149">
        <v>0</v>
      </c>
      <c r="E64" s="151">
        <f aca="true" t="shared" si="2" ref="E64:E70">D64-C64</f>
        <v>-2052.5</v>
      </c>
      <c r="F64" s="26"/>
    </row>
    <row r="65" spans="1:13" s="111" customFormat="1" ht="21" customHeight="1">
      <c r="A65" s="119">
        <v>26.1</v>
      </c>
      <c r="B65" s="74" t="s">
        <v>31</v>
      </c>
      <c r="C65" s="149">
        <v>750</v>
      </c>
      <c r="D65" s="149">
        <v>0</v>
      </c>
      <c r="E65" s="151">
        <f t="shared" si="2"/>
        <v>-750</v>
      </c>
      <c r="F65" s="109"/>
      <c r="G65" s="110"/>
      <c r="H65" s="110"/>
      <c r="I65" s="110"/>
      <c r="J65" s="110"/>
      <c r="K65" s="110"/>
      <c r="L65" s="110"/>
      <c r="M65" s="110"/>
    </row>
    <row r="66" spans="1:6" ht="21" customHeight="1">
      <c r="A66" s="62">
        <v>27</v>
      </c>
      <c r="B66" s="113" t="s">
        <v>128</v>
      </c>
      <c r="C66" s="148">
        <v>0</v>
      </c>
      <c r="D66" s="149">
        <v>10</v>
      </c>
      <c r="E66" s="151">
        <f t="shared" si="2"/>
        <v>10</v>
      </c>
      <c r="F66" s="26"/>
    </row>
    <row r="67" spans="1:6" ht="21" customHeight="1">
      <c r="A67" s="62">
        <v>28</v>
      </c>
      <c r="B67" s="113" t="s">
        <v>129</v>
      </c>
      <c r="C67" s="148">
        <v>0</v>
      </c>
      <c r="D67" s="149">
        <v>24</v>
      </c>
      <c r="E67" s="151">
        <f t="shared" si="2"/>
        <v>24</v>
      </c>
      <c r="F67" s="26"/>
    </row>
    <row r="68" spans="1:6" ht="21" customHeight="1">
      <c r="A68" s="62">
        <v>29</v>
      </c>
      <c r="B68" s="66" t="s">
        <v>32</v>
      </c>
      <c r="C68" s="149">
        <v>20.8</v>
      </c>
      <c r="D68" s="149">
        <v>31.6</v>
      </c>
      <c r="E68" s="151">
        <f t="shared" si="2"/>
        <v>10.8</v>
      </c>
      <c r="F68" s="26"/>
    </row>
    <row r="69" spans="1:6" ht="21" customHeight="1">
      <c r="A69" s="62">
        <v>30</v>
      </c>
      <c r="B69" s="66" t="s">
        <v>95</v>
      </c>
      <c r="C69" s="149">
        <v>0</v>
      </c>
      <c r="D69" s="149">
        <v>50</v>
      </c>
      <c r="E69" s="151">
        <f t="shared" si="2"/>
        <v>50</v>
      </c>
      <c r="F69" s="26"/>
    </row>
    <row r="70" spans="1:13" s="117" customFormat="1" ht="24.75" customHeight="1">
      <c r="A70" s="108"/>
      <c r="B70" s="114" t="s">
        <v>113</v>
      </c>
      <c r="C70" s="150">
        <f>C6-C22</f>
        <v>2852.2999999999884</v>
      </c>
      <c r="D70" s="150">
        <f>D6-D22</f>
        <v>0</v>
      </c>
      <c r="E70" s="150">
        <f t="shared" si="2"/>
        <v>-2852.2999999999884</v>
      </c>
      <c r="F70" s="115"/>
      <c r="G70" s="116"/>
      <c r="H70" s="116"/>
      <c r="I70" s="116"/>
      <c r="J70" s="116"/>
      <c r="K70" s="116"/>
      <c r="L70" s="116"/>
      <c r="M70" s="116"/>
    </row>
    <row r="71" spans="2:6" ht="13.5">
      <c r="B71" s="46"/>
      <c r="C71" s="46"/>
      <c r="D71" s="46"/>
      <c r="E71" s="46"/>
      <c r="F71" s="26"/>
    </row>
    <row r="72" spans="2:6" ht="18" customHeight="1">
      <c r="B72" s="46"/>
      <c r="C72" s="46"/>
      <c r="D72" s="46"/>
      <c r="E72" s="46"/>
      <c r="F72" s="26"/>
    </row>
    <row r="73" spans="2:6" ht="16.5">
      <c r="B73" s="45" t="s">
        <v>2</v>
      </c>
      <c r="C73" s="24"/>
      <c r="D73" s="160" t="s">
        <v>148</v>
      </c>
      <c r="E73" s="160"/>
      <c r="F73" s="26"/>
    </row>
    <row r="74" spans="2:6" ht="9.75" customHeight="1">
      <c r="B74" s="118"/>
      <c r="C74" s="46"/>
      <c r="D74" s="155" t="s">
        <v>5</v>
      </c>
      <c r="E74" s="155"/>
      <c r="F74" s="26"/>
    </row>
    <row r="75" spans="2:6" ht="6" customHeight="1">
      <c r="B75" s="118"/>
      <c r="C75" s="46"/>
      <c r="D75" s="100"/>
      <c r="E75" s="100"/>
      <c r="F75" s="26"/>
    </row>
    <row r="76" spans="2:6" ht="21" customHeight="1">
      <c r="B76" s="45" t="s">
        <v>6</v>
      </c>
      <c r="C76" s="24"/>
      <c r="D76" s="160" t="s">
        <v>149</v>
      </c>
      <c r="E76" s="160"/>
      <c r="F76" s="26"/>
    </row>
    <row r="77" spans="2:6" ht="11.25" customHeight="1">
      <c r="B77" s="46"/>
      <c r="C77" s="46"/>
      <c r="D77" s="155" t="s">
        <v>5</v>
      </c>
      <c r="E77" s="155"/>
      <c r="F77" s="26"/>
    </row>
    <row r="78" spans="2:6" ht="13.5">
      <c r="B78" s="130" t="s">
        <v>1</v>
      </c>
      <c r="C78" s="46"/>
      <c r="D78" s="46"/>
      <c r="E78" s="46"/>
      <c r="F78" s="26"/>
    </row>
    <row r="79" spans="2:6" ht="13.5">
      <c r="B79" s="46"/>
      <c r="C79" s="46"/>
      <c r="D79" s="46"/>
      <c r="E79" s="46"/>
      <c r="F79" s="26"/>
    </row>
    <row r="80" spans="2:6" ht="13.5">
      <c r="B80" s="46"/>
      <c r="C80" s="46"/>
      <c r="D80" s="46"/>
      <c r="E80" s="46"/>
      <c r="F80" s="26"/>
    </row>
    <row r="81" spans="2:6" ht="13.5">
      <c r="B81" s="46"/>
      <c r="C81" s="46"/>
      <c r="D81" s="46"/>
      <c r="E81" s="46"/>
      <c r="F81" s="26"/>
    </row>
    <row r="82" spans="2:6" ht="13.5">
      <c r="B82" s="46"/>
      <c r="C82" s="46"/>
      <c r="D82" s="46"/>
      <c r="E82" s="46"/>
      <c r="F82" s="26"/>
    </row>
    <row r="83" spans="2:5" ht="13.5">
      <c r="B83" s="46"/>
      <c r="C83" s="46"/>
      <c r="D83" s="46"/>
      <c r="E83" s="46"/>
    </row>
    <row r="84" spans="2:5" ht="13.5">
      <c r="B84" s="46"/>
      <c r="C84" s="46"/>
      <c r="D84" s="46"/>
      <c r="E84" s="46"/>
    </row>
    <row r="85" spans="2:5" ht="13.5">
      <c r="B85" s="46"/>
      <c r="C85" s="46"/>
      <c r="D85" s="46"/>
      <c r="E85" s="46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D74:E74"/>
    <mergeCell ref="D77:E77"/>
    <mergeCell ref="A3:E3"/>
    <mergeCell ref="D73:E73"/>
    <mergeCell ref="D76:E76"/>
    <mergeCell ref="A2:E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43">
      <selection activeCell="A71" sqref="A71"/>
    </sheetView>
  </sheetViews>
  <sheetFormatPr defaultColWidth="9.140625" defaultRowHeight="12.75"/>
  <cols>
    <col min="1" max="1" width="4.8515625" style="28" customWidth="1"/>
    <col min="2" max="2" width="51.57421875" style="28" customWidth="1"/>
    <col min="3" max="3" width="18.28125" style="28" customWidth="1"/>
    <col min="4" max="4" width="19.00390625" style="28" customWidth="1"/>
    <col min="5" max="5" width="12.140625" style="28" customWidth="1"/>
    <col min="6" max="13" width="9.140625" style="27" customWidth="1"/>
    <col min="14" max="16384" width="9.140625" style="28" customWidth="1"/>
  </cols>
  <sheetData>
    <row r="1" spans="1:5" ht="20.25" customHeight="1">
      <c r="A1" s="158" t="s">
        <v>110</v>
      </c>
      <c r="B1" s="158"/>
      <c r="C1" s="158"/>
      <c r="D1" s="158"/>
      <c r="E1" s="158"/>
    </row>
    <row r="2" spans="1:13" s="1" customFormat="1" ht="26.25" customHeight="1">
      <c r="A2" s="159" t="s">
        <v>131</v>
      </c>
      <c r="B2" s="159"/>
      <c r="C2" s="159"/>
      <c r="D2" s="159"/>
      <c r="E2" s="159"/>
      <c r="F2" s="54"/>
      <c r="G2" s="54"/>
      <c r="H2" s="4"/>
      <c r="I2" s="4"/>
      <c r="J2" s="4"/>
      <c r="K2" s="4"/>
      <c r="L2" s="4"/>
      <c r="M2" s="4"/>
    </row>
    <row r="3" spans="1:11" ht="30.75" customHeight="1">
      <c r="A3" s="164" t="s">
        <v>124</v>
      </c>
      <c r="B3" s="164"/>
      <c r="C3" s="164"/>
      <c r="D3" s="164"/>
      <c r="E3" s="164"/>
      <c r="F3" s="102"/>
      <c r="G3" s="102"/>
      <c r="H3" s="102"/>
      <c r="I3" s="102"/>
      <c r="J3" s="102"/>
      <c r="K3" s="102"/>
    </row>
    <row r="4" spans="1:13" s="1" customFormat="1" ht="17.25" customHeight="1">
      <c r="A4" s="120"/>
      <c r="B4" s="120"/>
      <c r="E4" s="121" t="s">
        <v>55</v>
      </c>
      <c r="F4" s="4"/>
      <c r="G4" s="4"/>
      <c r="H4" s="4"/>
      <c r="I4" s="4"/>
      <c r="J4" s="4"/>
      <c r="K4" s="4"/>
      <c r="L4" s="4"/>
      <c r="M4" s="4"/>
    </row>
    <row r="5" spans="1:13" s="1" customFormat="1" ht="74.25" customHeight="1">
      <c r="A5" s="104" t="s">
        <v>3</v>
      </c>
      <c r="B5" s="105" t="s">
        <v>38</v>
      </c>
      <c r="C5" s="106" t="s">
        <v>117</v>
      </c>
      <c r="D5" s="106" t="s">
        <v>118</v>
      </c>
      <c r="E5" s="107" t="s">
        <v>64</v>
      </c>
      <c r="F5" s="4"/>
      <c r="G5" s="4"/>
      <c r="H5" s="4"/>
      <c r="I5" s="4"/>
      <c r="J5" s="4"/>
      <c r="K5" s="4"/>
      <c r="L5" s="4"/>
      <c r="M5" s="4"/>
    </row>
    <row r="6" spans="1:13" s="1" customFormat="1" ht="41.25" customHeight="1">
      <c r="A6" s="60" t="s">
        <v>7</v>
      </c>
      <c r="B6" s="61" t="s">
        <v>39</v>
      </c>
      <c r="C6" s="144">
        <v>8506.6</v>
      </c>
      <c r="D6" s="144">
        <v>8322.9</v>
      </c>
      <c r="E6" s="145">
        <f aca="true" t="shared" si="0" ref="E6:E12">D6-C6</f>
        <v>-183.70000000000073</v>
      </c>
      <c r="F6" s="4"/>
      <c r="G6" s="4"/>
      <c r="H6" s="4"/>
      <c r="I6" s="4"/>
      <c r="J6" s="4"/>
      <c r="K6" s="4"/>
      <c r="L6" s="4"/>
      <c r="M6" s="4"/>
    </row>
    <row r="7" spans="1:13" s="1" customFormat="1" ht="33">
      <c r="A7" s="60" t="s">
        <v>12</v>
      </c>
      <c r="B7" s="61" t="s">
        <v>102</v>
      </c>
      <c r="C7" s="145">
        <f>SUM(C8,C12:C22)</f>
        <v>83905.8</v>
      </c>
      <c r="D7" s="145">
        <f>SUM(D8,D12:D22)</f>
        <v>83928.5</v>
      </c>
      <c r="E7" s="145">
        <f>D7-C7</f>
        <v>22.69999999999709</v>
      </c>
      <c r="F7" s="4"/>
      <c r="G7" s="4"/>
      <c r="H7" s="4"/>
      <c r="I7" s="4"/>
      <c r="J7" s="4"/>
      <c r="K7" s="4"/>
      <c r="L7" s="4"/>
      <c r="M7" s="4"/>
    </row>
    <row r="8" spans="1:13" s="1" customFormat="1" ht="17.25" customHeight="1">
      <c r="A8" s="62">
        <v>1</v>
      </c>
      <c r="B8" s="63" t="s">
        <v>83</v>
      </c>
      <c r="C8" s="146">
        <v>81848.3</v>
      </c>
      <c r="D8" s="146">
        <v>81680.8</v>
      </c>
      <c r="E8" s="147">
        <f>D8-C8</f>
        <v>-167.5</v>
      </c>
      <c r="F8" s="4"/>
      <c r="G8" s="4"/>
      <c r="H8" s="4"/>
      <c r="I8" s="4"/>
      <c r="J8" s="4"/>
      <c r="K8" s="4"/>
      <c r="L8" s="4"/>
      <c r="M8" s="4"/>
    </row>
    <row r="9" spans="1:13" s="111" customFormat="1" ht="17.25" customHeight="1" hidden="1">
      <c r="A9" s="64">
        <v>1.1</v>
      </c>
      <c r="B9" s="65" t="s">
        <v>69</v>
      </c>
      <c r="C9" s="146"/>
      <c r="D9" s="146"/>
      <c r="E9" s="147">
        <f t="shared" si="0"/>
        <v>0</v>
      </c>
      <c r="F9" s="110"/>
      <c r="G9" s="110"/>
      <c r="H9" s="110"/>
      <c r="I9" s="110"/>
      <c r="J9" s="110"/>
      <c r="K9" s="110"/>
      <c r="L9" s="110"/>
      <c r="M9" s="110"/>
    </row>
    <row r="10" spans="1:13" s="111" customFormat="1" ht="17.25" customHeight="1" hidden="1">
      <c r="A10" s="64">
        <v>1.2</v>
      </c>
      <c r="B10" s="65" t="s">
        <v>96</v>
      </c>
      <c r="C10" s="146"/>
      <c r="D10" s="146"/>
      <c r="E10" s="147">
        <f t="shared" si="0"/>
        <v>0</v>
      </c>
      <c r="F10" s="110"/>
      <c r="G10" s="110"/>
      <c r="H10" s="110"/>
      <c r="I10" s="110"/>
      <c r="J10" s="110"/>
      <c r="K10" s="110"/>
      <c r="L10" s="110"/>
      <c r="M10" s="110"/>
    </row>
    <row r="11" spans="1:13" s="111" customFormat="1" ht="17.25" customHeight="1">
      <c r="A11" s="64">
        <v>1.1</v>
      </c>
      <c r="B11" s="65" t="s">
        <v>86</v>
      </c>
      <c r="C11" s="146">
        <v>137.8</v>
      </c>
      <c r="D11" s="146">
        <v>141</v>
      </c>
      <c r="E11" s="147">
        <f t="shared" si="0"/>
        <v>3.1999999999999886</v>
      </c>
      <c r="F11" s="110"/>
      <c r="G11" s="110"/>
      <c r="H11" s="110"/>
      <c r="I11" s="110"/>
      <c r="J11" s="110"/>
      <c r="K11" s="110"/>
      <c r="L11" s="110"/>
      <c r="M11" s="110"/>
    </row>
    <row r="12" spans="1:13" s="1" customFormat="1" ht="17.25" customHeight="1" hidden="1">
      <c r="A12" s="62">
        <v>2</v>
      </c>
      <c r="B12" s="66" t="s">
        <v>8</v>
      </c>
      <c r="C12" s="146"/>
      <c r="D12" s="146"/>
      <c r="E12" s="147">
        <f t="shared" si="0"/>
        <v>0</v>
      </c>
      <c r="F12" s="4"/>
      <c r="G12" s="4"/>
      <c r="H12" s="4"/>
      <c r="I12" s="4"/>
      <c r="J12" s="4"/>
      <c r="K12" s="4"/>
      <c r="L12" s="4"/>
      <c r="M12" s="4"/>
    </row>
    <row r="13" spans="1:13" s="1" customFormat="1" ht="17.25" customHeight="1" hidden="1">
      <c r="A13" s="62">
        <v>3</v>
      </c>
      <c r="B13" s="66" t="s">
        <v>70</v>
      </c>
      <c r="C13" s="146"/>
      <c r="D13" s="146"/>
      <c r="E13" s="147">
        <f aca="true" t="shared" si="1" ref="E13:E21">D13-C13</f>
        <v>0</v>
      </c>
      <c r="F13" s="4"/>
      <c r="G13" s="4"/>
      <c r="H13" s="4"/>
      <c r="I13" s="4"/>
      <c r="J13" s="4"/>
      <c r="K13" s="4"/>
      <c r="L13" s="4"/>
      <c r="M13" s="4"/>
    </row>
    <row r="14" spans="1:13" s="1" customFormat="1" ht="17.25" customHeight="1">
      <c r="A14" s="62">
        <v>2</v>
      </c>
      <c r="B14" s="67" t="s">
        <v>67</v>
      </c>
      <c r="C14" s="146">
        <v>151.7</v>
      </c>
      <c r="D14" s="146">
        <v>137.7</v>
      </c>
      <c r="E14" s="147">
        <f t="shared" si="1"/>
        <v>-14</v>
      </c>
      <c r="F14" s="4"/>
      <c r="G14" s="4"/>
      <c r="H14" s="4"/>
      <c r="I14" s="4"/>
      <c r="J14" s="4"/>
      <c r="K14" s="4"/>
      <c r="L14" s="4"/>
      <c r="M14" s="4"/>
    </row>
    <row r="15" spans="1:13" s="1" customFormat="1" ht="17.25" customHeight="1">
      <c r="A15" s="62">
        <v>3</v>
      </c>
      <c r="B15" s="66" t="s">
        <v>89</v>
      </c>
      <c r="C15" s="146">
        <v>1468.8</v>
      </c>
      <c r="D15" s="146">
        <v>1400</v>
      </c>
      <c r="E15" s="147">
        <f t="shared" si="1"/>
        <v>-68.79999999999995</v>
      </c>
      <c r="F15" s="4"/>
      <c r="G15" s="4"/>
      <c r="H15" s="4"/>
      <c r="I15" s="4"/>
      <c r="J15" s="4"/>
      <c r="K15" s="4"/>
      <c r="L15" s="4"/>
      <c r="M15" s="4"/>
    </row>
    <row r="16" spans="1:13" s="1" customFormat="1" ht="17.25" customHeight="1" hidden="1">
      <c r="A16" s="62">
        <v>6</v>
      </c>
      <c r="B16" s="67" t="s">
        <v>112</v>
      </c>
      <c r="C16" s="146"/>
      <c r="D16" s="146"/>
      <c r="E16" s="147">
        <f t="shared" si="1"/>
        <v>0</v>
      </c>
      <c r="F16" s="4"/>
      <c r="G16" s="4"/>
      <c r="H16" s="4"/>
      <c r="I16" s="4"/>
      <c r="J16" s="4"/>
      <c r="K16" s="4"/>
      <c r="L16" s="4"/>
      <c r="M16" s="4"/>
    </row>
    <row r="17" spans="1:13" s="1" customFormat="1" ht="17.25" customHeight="1" hidden="1">
      <c r="A17" s="62">
        <v>7</v>
      </c>
      <c r="B17" s="67" t="s">
        <v>9</v>
      </c>
      <c r="C17" s="146"/>
      <c r="D17" s="146"/>
      <c r="E17" s="147">
        <f t="shared" si="1"/>
        <v>0</v>
      </c>
      <c r="F17" s="4"/>
      <c r="G17" s="4"/>
      <c r="H17" s="4"/>
      <c r="I17" s="4"/>
      <c r="J17" s="4"/>
      <c r="K17" s="4"/>
      <c r="L17" s="4"/>
      <c r="M17" s="4"/>
    </row>
    <row r="18" spans="1:13" s="1" customFormat="1" ht="17.25" customHeight="1">
      <c r="A18" s="62">
        <v>4</v>
      </c>
      <c r="B18" s="67" t="s">
        <v>119</v>
      </c>
      <c r="C18" s="146">
        <v>217.4</v>
      </c>
      <c r="D18" s="146">
        <v>391.3</v>
      </c>
      <c r="E18" s="147">
        <f t="shared" si="1"/>
        <v>173.9</v>
      </c>
      <c r="F18" s="4"/>
      <c r="G18" s="4"/>
      <c r="H18" s="4"/>
      <c r="I18" s="4"/>
      <c r="J18" s="4"/>
      <c r="K18" s="4"/>
      <c r="L18" s="4"/>
      <c r="M18" s="4"/>
    </row>
    <row r="19" spans="1:13" s="1" customFormat="1" ht="17.25" customHeight="1">
      <c r="A19" s="62">
        <v>5</v>
      </c>
      <c r="B19" s="67" t="s">
        <v>40</v>
      </c>
      <c r="C19" s="146">
        <v>66</v>
      </c>
      <c r="D19" s="146">
        <v>318.7</v>
      </c>
      <c r="E19" s="147">
        <f t="shared" si="1"/>
        <v>252.7</v>
      </c>
      <c r="F19" s="4"/>
      <c r="G19" s="4"/>
      <c r="H19" s="4"/>
      <c r="I19" s="4"/>
      <c r="J19" s="4"/>
      <c r="K19" s="4"/>
      <c r="L19" s="4"/>
      <c r="M19" s="4"/>
    </row>
    <row r="20" spans="1:13" s="1" customFormat="1" ht="17.25" customHeight="1" hidden="1">
      <c r="A20" s="62">
        <v>10</v>
      </c>
      <c r="B20" s="67" t="s">
        <v>11</v>
      </c>
      <c r="C20" s="146"/>
      <c r="D20" s="146"/>
      <c r="E20" s="147">
        <f t="shared" si="1"/>
        <v>0</v>
      </c>
      <c r="F20" s="4"/>
      <c r="G20" s="4"/>
      <c r="H20" s="4"/>
      <c r="I20" s="4"/>
      <c r="J20" s="4"/>
      <c r="K20" s="4"/>
      <c r="L20" s="4"/>
      <c r="M20" s="4"/>
    </row>
    <row r="21" spans="1:13" s="1" customFormat="1" ht="17.25" customHeight="1">
      <c r="A21" s="62">
        <v>6</v>
      </c>
      <c r="B21" s="69" t="s">
        <v>135</v>
      </c>
      <c r="C21" s="146">
        <v>153.6</v>
      </c>
      <c r="D21" s="146">
        <v>0</v>
      </c>
      <c r="E21" s="147">
        <f t="shared" si="1"/>
        <v>-153.6</v>
      </c>
      <c r="F21" s="4"/>
      <c r="G21" s="4"/>
      <c r="H21" s="4"/>
      <c r="I21" s="4"/>
      <c r="J21" s="4"/>
      <c r="K21" s="4"/>
      <c r="L21" s="4"/>
      <c r="M21" s="4"/>
    </row>
    <row r="22" spans="1:13" s="1" customFormat="1" ht="17.25" customHeight="1" hidden="1">
      <c r="A22" s="62">
        <v>12</v>
      </c>
      <c r="B22" s="69"/>
      <c r="C22" s="146"/>
      <c r="D22" s="146"/>
      <c r="E22" s="147">
        <f aca="true" t="shared" si="2" ref="E22:E32">D22-C22</f>
        <v>0</v>
      </c>
      <c r="F22" s="4"/>
      <c r="G22" s="4"/>
      <c r="H22" s="4"/>
      <c r="I22" s="4"/>
      <c r="J22" s="4"/>
      <c r="K22" s="4"/>
      <c r="L22" s="4"/>
      <c r="M22" s="4"/>
    </row>
    <row r="23" spans="1:13" s="1" customFormat="1" ht="39.75" customHeight="1">
      <c r="A23" s="60" t="s">
        <v>41</v>
      </c>
      <c r="B23" s="61" t="s">
        <v>103</v>
      </c>
      <c r="C23" s="145">
        <f>+C24+C71+C85+C88</f>
        <v>84089.49999999999</v>
      </c>
      <c r="D23" s="145">
        <f>+D24+D71+D85+D88</f>
        <v>88633.5</v>
      </c>
      <c r="E23" s="145">
        <f t="shared" si="2"/>
        <v>4544.000000000015</v>
      </c>
      <c r="F23" s="4"/>
      <c r="G23" s="4"/>
      <c r="H23" s="4"/>
      <c r="I23" s="4"/>
      <c r="J23" s="4"/>
      <c r="K23" s="4"/>
      <c r="L23" s="4"/>
      <c r="M23" s="4"/>
    </row>
    <row r="24" spans="1:13" s="1" customFormat="1" ht="28.5" customHeight="1">
      <c r="A24" s="70" t="s">
        <v>77</v>
      </c>
      <c r="B24" s="61" t="s">
        <v>81</v>
      </c>
      <c r="C24" s="145">
        <f>SUM(C25,C29:C34,C38:C64,C68:C70)</f>
        <v>79921.99999999999</v>
      </c>
      <c r="D24" s="145">
        <f>SUM(D25,D29:D34,D38:D64,D68:D70)</f>
        <v>83953.3</v>
      </c>
      <c r="E24" s="145">
        <f t="shared" si="2"/>
        <v>4031.3000000000175</v>
      </c>
      <c r="F24" s="4"/>
      <c r="G24" s="4"/>
      <c r="H24" s="4"/>
      <c r="I24" s="4"/>
      <c r="J24" s="4"/>
      <c r="K24" s="4"/>
      <c r="L24" s="4"/>
      <c r="M24" s="4"/>
    </row>
    <row r="25" spans="1:13" s="1" customFormat="1" ht="18" customHeight="1">
      <c r="A25" s="62">
        <v>1</v>
      </c>
      <c r="B25" s="69" t="s">
        <v>14</v>
      </c>
      <c r="C25" s="146">
        <v>69011.1</v>
      </c>
      <c r="D25" s="146">
        <v>71226.3</v>
      </c>
      <c r="E25" s="147">
        <f t="shared" si="2"/>
        <v>2215.199999999997</v>
      </c>
      <c r="F25" s="4"/>
      <c r="G25" s="4"/>
      <c r="H25" s="4"/>
      <c r="I25" s="4"/>
      <c r="J25" s="4"/>
      <c r="K25" s="4"/>
      <c r="L25" s="4"/>
      <c r="M25" s="4"/>
    </row>
    <row r="26" spans="1:13" s="1" customFormat="1" ht="18" customHeight="1" hidden="1">
      <c r="A26" s="73">
        <v>1.1</v>
      </c>
      <c r="B26" s="65" t="s">
        <v>71</v>
      </c>
      <c r="C26" s="146"/>
      <c r="D26" s="146"/>
      <c r="E26" s="147">
        <f t="shared" si="2"/>
        <v>0</v>
      </c>
      <c r="F26" s="4"/>
      <c r="G26" s="4"/>
      <c r="H26" s="4"/>
      <c r="I26" s="4"/>
      <c r="J26" s="4"/>
      <c r="K26" s="4"/>
      <c r="L26" s="4"/>
      <c r="M26" s="4"/>
    </row>
    <row r="27" spans="1:13" s="1" customFormat="1" ht="18" customHeight="1" hidden="1">
      <c r="A27" s="73">
        <v>1.2</v>
      </c>
      <c r="B27" s="65" t="s">
        <v>97</v>
      </c>
      <c r="C27" s="146"/>
      <c r="D27" s="146"/>
      <c r="E27" s="147">
        <f t="shared" si="2"/>
        <v>0</v>
      </c>
      <c r="F27" s="4"/>
      <c r="G27" s="4"/>
      <c r="H27" s="4"/>
      <c r="I27" s="4"/>
      <c r="J27" s="4"/>
      <c r="K27" s="4"/>
      <c r="L27" s="4"/>
      <c r="M27" s="4"/>
    </row>
    <row r="28" spans="1:13" s="1" customFormat="1" ht="18" customHeight="1">
      <c r="A28" s="73">
        <v>1.1</v>
      </c>
      <c r="B28" s="65" t="s">
        <v>15</v>
      </c>
      <c r="C28" s="146">
        <v>945</v>
      </c>
      <c r="D28" s="146">
        <v>1000</v>
      </c>
      <c r="E28" s="147">
        <f t="shared" si="2"/>
        <v>55</v>
      </c>
      <c r="F28" s="4"/>
      <c r="G28" s="4"/>
      <c r="H28" s="4"/>
      <c r="I28" s="4"/>
      <c r="J28" s="4"/>
      <c r="K28" s="4"/>
      <c r="L28" s="4"/>
      <c r="M28" s="4"/>
    </row>
    <row r="29" spans="1:13" s="1" customFormat="1" ht="18" customHeight="1">
      <c r="A29" s="62">
        <v>2</v>
      </c>
      <c r="B29" s="66" t="s">
        <v>17</v>
      </c>
      <c r="C29" s="146">
        <v>3992.7</v>
      </c>
      <c r="D29" s="146">
        <v>5337.5</v>
      </c>
      <c r="E29" s="147">
        <f t="shared" si="2"/>
        <v>1344.8000000000002</v>
      </c>
      <c r="F29" s="4"/>
      <c r="G29" s="4"/>
      <c r="H29" s="4"/>
      <c r="I29" s="4"/>
      <c r="J29" s="4"/>
      <c r="K29" s="4"/>
      <c r="L29" s="4"/>
      <c r="M29" s="4"/>
    </row>
    <row r="30" spans="1:13" s="1" customFormat="1" ht="18" customHeight="1">
      <c r="A30" s="62">
        <v>3</v>
      </c>
      <c r="B30" s="67" t="s">
        <v>16</v>
      </c>
      <c r="C30" s="146">
        <v>1378.8</v>
      </c>
      <c r="D30" s="146">
        <v>1600</v>
      </c>
      <c r="E30" s="147">
        <f t="shared" si="2"/>
        <v>221.20000000000005</v>
      </c>
      <c r="F30" s="4"/>
      <c r="G30" s="4"/>
      <c r="H30" s="4"/>
      <c r="I30" s="4"/>
      <c r="J30" s="4"/>
      <c r="K30" s="4"/>
      <c r="L30" s="4"/>
      <c r="M30" s="4"/>
    </row>
    <row r="31" spans="1:13" s="1" customFormat="1" ht="18" customHeight="1">
      <c r="A31" s="62">
        <v>4</v>
      </c>
      <c r="B31" s="67" t="s">
        <v>19</v>
      </c>
      <c r="C31" s="146">
        <v>76.3</v>
      </c>
      <c r="D31" s="146">
        <v>120</v>
      </c>
      <c r="E31" s="147">
        <f t="shared" si="2"/>
        <v>43.7</v>
      </c>
      <c r="F31" s="4"/>
      <c r="G31" s="4"/>
      <c r="H31" s="4"/>
      <c r="I31" s="4"/>
      <c r="J31" s="4"/>
      <c r="K31" s="4"/>
      <c r="L31" s="4"/>
      <c r="M31" s="4"/>
    </row>
    <row r="32" spans="1:13" s="1" customFormat="1" ht="18" customHeight="1">
      <c r="A32" s="62">
        <v>5</v>
      </c>
      <c r="B32" s="66" t="s">
        <v>20</v>
      </c>
      <c r="C32" s="146">
        <v>50.4</v>
      </c>
      <c r="D32" s="146">
        <v>100.8</v>
      </c>
      <c r="E32" s="147">
        <f t="shared" si="2"/>
        <v>50.4</v>
      </c>
      <c r="F32" s="4"/>
      <c r="G32" s="4"/>
      <c r="H32" s="4"/>
      <c r="I32" s="4"/>
      <c r="J32" s="4"/>
      <c r="K32" s="4"/>
      <c r="L32" s="4"/>
      <c r="M32" s="4"/>
    </row>
    <row r="33" spans="1:13" s="1" customFormat="1" ht="16.5" customHeight="1">
      <c r="A33" s="62">
        <v>6</v>
      </c>
      <c r="B33" s="66" t="s">
        <v>21</v>
      </c>
      <c r="C33" s="146">
        <v>0</v>
      </c>
      <c r="D33" s="146">
        <v>20</v>
      </c>
      <c r="E33" s="147">
        <f aca="true" t="shared" si="3" ref="E33:E42">D33-C33</f>
        <v>20</v>
      </c>
      <c r="F33" s="122"/>
      <c r="G33" s="122"/>
      <c r="H33" s="122"/>
      <c r="I33" s="4"/>
      <c r="J33" s="4"/>
      <c r="K33" s="4"/>
      <c r="L33" s="4"/>
      <c r="M33" s="4"/>
    </row>
    <row r="34" spans="1:13" s="1" customFormat="1" ht="18.75">
      <c r="A34" s="62">
        <v>7</v>
      </c>
      <c r="B34" s="67" t="s">
        <v>22</v>
      </c>
      <c r="C34" s="147">
        <f>SUM(C35:C37)</f>
        <v>134.7</v>
      </c>
      <c r="D34" s="147">
        <f>SUM(D35:D37)</f>
        <v>150</v>
      </c>
      <c r="E34" s="147">
        <f t="shared" si="3"/>
        <v>15.300000000000011</v>
      </c>
      <c r="F34" s="4"/>
      <c r="G34" s="4"/>
      <c r="H34" s="4"/>
      <c r="I34" s="4"/>
      <c r="J34" s="4"/>
      <c r="K34" s="4"/>
      <c r="L34" s="4"/>
      <c r="M34" s="4"/>
    </row>
    <row r="35" spans="1:13" s="1" customFormat="1" ht="18.75">
      <c r="A35" s="73">
        <v>7.1</v>
      </c>
      <c r="B35" s="65" t="s">
        <v>23</v>
      </c>
      <c r="C35" s="146">
        <v>57.6</v>
      </c>
      <c r="D35" s="146">
        <v>57.6</v>
      </c>
      <c r="E35" s="147">
        <f t="shared" si="3"/>
        <v>0</v>
      </c>
      <c r="F35" s="4"/>
      <c r="G35" s="4"/>
      <c r="H35" s="4"/>
      <c r="I35" s="4"/>
      <c r="J35" s="4"/>
      <c r="K35" s="4"/>
      <c r="L35" s="4"/>
      <c r="M35" s="4"/>
    </row>
    <row r="36" spans="1:13" s="39" customFormat="1" ht="18.75">
      <c r="A36" s="73">
        <v>7.2</v>
      </c>
      <c r="B36" s="74" t="s">
        <v>24</v>
      </c>
      <c r="C36" s="146">
        <v>5.1</v>
      </c>
      <c r="D36" s="146">
        <v>20.4</v>
      </c>
      <c r="E36" s="147">
        <f t="shared" si="3"/>
        <v>15.299999999999999</v>
      </c>
      <c r="F36" s="38"/>
      <c r="G36" s="38"/>
      <c r="H36" s="38"/>
      <c r="I36" s="38"/>
      <c r="J36" s="38"/>
      <c r="K36" s="38"/>
      <c r="L36" s="38"/>
      <c r="M36" s="38"/>
    </row>
    <row r="37" spans="1:13" s="1" customFormat="1" ht="18.75">
      <c r="A37" s="73">
        <v>7.3</v>
      </c>
      <c r="B37" s="74" t="s">
        <v>25</v>
      </c>
      <c r="C37" s="146">
        <v>72</v>
      </c>
      <c r="D37" s="146">
        <v>72</v>
      </c>
      <c r="E37" s="147">
        <f t="shared" si="3"/>
        <v>0</v>
      </c>
      <c r="F37" s="4"/>
      <c r="G37" s="4"/>
      <c r="H37" s="4"/>
      <c r="I37" s="4"/>
      <c r="J37" s="4"/>
      <c r="K37" s="4"/>
      <c r="L37" s="4"/>
      <c r="M37" s="4"/>
    </row>
    <row r="38" spans="1:13" s="1" customFormat="1" ht="18" customHeight="1" hidden="1">
      <c r="A38" s="62">
        <v>8</v>
      </c>
      <c r="B38" s="77" t="s">
        <v>72</v>
      </c>
      <c r="C38" s="146"/>
      <c r="D38" s="146"/>
      <c r="E38" s="147">
        <f t="shared" si="3"/>
        <v>0</v>
      </c>
      <c r="F38" s="4"/>
      <c r="G38" s="4"/>
      <c r="H38" s="4"/>
      <c r="I38" s="4"/>
      <c r="J38" s="4"/>
      <c r="K38" s="4"/>
      <c r="L38" s="4"/>
      <c r="M38" s="4"/>
    </row>
    <row r="39" spans="1:13" s="1" customFormat="1" ht="18" customHeight="1" hidden="1">
      <c r="A39" s="62">
        <v>9</v>
      </c>
      <c r="B39" s="77" t="s">
        <v>26</v>
      </c>
      <c r="C39" s="146"/>
      <c r="D39" s="146"/>
      <c r="E39" s="147">
        <f t="shared" si="3"/>
        <v>0</v>
      </c>
      <c r="F39" s="4"/>
      <c r="G39" s="4"/>
      <c r="H39" s="4"/>
      <c r="I39" s="4"/>
      <c r="J39" s="4"/>
      <c r="K39" s="4"/>
      <c r="L39" s="4"/>
      <c r="M39" s="4"/>
    </row>
    <row r="40" spans="1:13" s="1" customFormat="1" ht="18" customHeight="1">
      <c r="A40" s="62">
        <v>8</v>
      </c>
      <c r="B40" s="77" t="s">
        <v>36</v>
      </c>
      <c r="C40" s="146">
        <v>800</v>
      </c>
      <c r="D40" s="146">
        <v>800</v>
      </c>
      <c r="E40" s="147">
        <f t="shared" si="3"/>
        <v>0</v>
      </c>
      <c r="F40" s="4"/>
      <c r="G40" s="4"/>
      <c r="H40" s="4"/>
      <c r="I40" s="4"/>
      <c r="J40" s="4"/>
      <c r="K40" s="4"/>
      <c r="L40" s="4"/>
      <c r="M40" s="4"/>
    </row>
    <row r="41" spans="1:13" s="1" customFormat="1" ht="18" customHeight="1">
      <c r="A41" s="62">
        <v>9</v>
      </c>
      <c r="B41" s="77" t="s">
        <v>27</v>
      </c>
      <c r="C41" s="146">
        <v>327</v>
      </c>
      <c r="D41" s="146">
        <v>400</v>
      </c>
      <c r="E41" s="147">
        <f t="shared" si="3"/>
        <v>73</v>
      </c>
      <c r="F41" s="4"/>
      <c r="G41" s="4"/>
      <c r="H41" s="4"/>
      <c r="I41" s="4"/>
      <c r="J41" s="4"/>
      <c r="K41" s="4"/>
      <c r="L41" s="4"/>
      <c r="M41" s="4"/>
    </row>
    <row r="42" spans="1:13" s="1" customFormat="1" ht="18" customHeight="1">
      <c r="A42" s="62">
        <v>10</v>
      </c>
      <c r="B42" s="77" t="s">
        <v>106</v>
      </c>
      <c r="C42" s="146">
        <v>7.9</v>
      </c>
      <c r="D42" s="146">
        <v>100</v>
      </c>
      <c r="E42" s="147">
        <f t="shared" si="3"/>
        <v>92.1</v>
      </c>
      <c r="F42" s="4"/>
      <c r="G42" s="4"/>
      <c r="H42" s="4"/>
      <c r="I42" s="4"/>
      <c r="J42" s="4"/>
      <c r="K42" s="4"/>
      <c r="L42" s="4"/>
      <c r="M42" s="4"/>
    </row>
    <row r="43" spans="1:13" s="1" customFormat="1" ht="18" customHeight="1">
      <c r="A43" s="62">
        <v>11</v>
      </c>
      <c r="B43" s="77" t="s">
        <v>60</v>
      </c>
      <c r="C43" s="146">
        <v>66.7</v>
      </c>
      <c r="D43" s="146">
        <v>100</v>
      </c>
      <c r="E43" s="147">
        <f aca="true" t="shared" si="4" ref="E43:E73">D43-C43</f>
        <v>33.3</v>
      </c>
      <c r="F43" s="4"/>
      <c r="G43" s="4"/>
      <c r="H43" s="4"/>
      <c r="I43" s="4"/>
      <c r="J43" s="4"/>
      <c r="K43" s="4"/>
      <c r="L43" s="4"/>
      <c r="M43" s="4"/>
    </row>
    <row r="44" spans="1:13" s="1" customFormat="1" ht="18" customHeight="1" hidden="1">
      <c r="A44" s="62">
        <v>14</v>
      </c>
      <c r="B44" s="77" t="s">
        <v>18</v>
      </c>
      <c r="C44" s="146"/>
      <c r="D44" s="146"/>
      <c r="E44" s="147">
        <f t="shared" si="4"/>
        <v>0</v>
      </c>
      <c r="F44" s="4"/>
      <c r="G44" s="4"/>
      <c r="H44" s="4"/>
      <c r="I44" s="4"/>
      <c r="J44" s="4"/>
      <c r="K44" s="4"/>
      <c r="L44" s="4"/>
      <c r="M44" s="4"/>
    </row>
    <row r="45" spans="1:13" s="1" customFormat="1" ht="18" customHeight="1" hidden="1">
      <c r="A45" s="62">
        <v>15</v>
      </c>
      <c r="B45" s="77" t="s">
        <v>73</v>
      </c>
      <c r="C45" s="146"/>
      <c r="D45" s="146"/>
      <c r="E45" s="147">
        <f t="shared" si="4"/>
        <v>0</v>
      </c>
      <c r="F45" s="4"/>
      <c r="G45" s="4"/>
      <c r="H45" s="4"/>
      <c r="I45" s="4"/>
      <c r="J45" s="4"/>
      <c r="K45" s="4"/>
      <c r="L45" s="4"/>
      <c r="M45" s="4"/>
    </row>
    <row r="46" spans="1:13" s="1" customFormat="1" ht="18" customHeight="1">
      <c r="A46" s="62">
        <v>12</v>
      </c>
      <c r="B46" s="77" t="s">
        <v>28</v>
      </c>
      <c r="C46" s="146">
        <v>990</v>
      </c>
      <c r="D46" s="146">
        <v>990</v>
      </c>
      <c r="E46" s="147">
        <f t="shared" si="4"/>
        <v>0</v>
      </c>
      <c r="F46" s="4"/>
      <c r="G46" s="4"/>
      <c r="H46" s="4"/>
      <c r="I46" s="4"/>
      <c r="J46" s="4"/>
      <c r="K46" s="4"/>
      <c r="L46" s="4"/>
      <c r="M46" s="4"/>
    </row>
    <row r="47" spans="1:13" s="1" customFormat="1" ht="18" customHeight="1">
      <c r="A47" s="62">
        <v>13</v>
      </c>
      <c r="B47" s="77" t="s">
        <v>29</v>
      </c>
      <c r="C47" s="146">
        <v>188.9</v>
      </c>
      <c r="D47" s="146">
        <v>226</v>
      </c>
      <c r="E47" s="147">
        <f t="shared" si="4"/>
        <v>37.099999999999994</v>
      </c>
      <c r="F47" s="4"/>
      <c r="G47" s="4"/>
      <c r="H47" s="4"/>
      <c r="I47" s="4"/>
      <c r="J47" s="4"/>
      <c r="K47" s="4"/>
      <c r="L47" s="4"/>
      <c r="M47" s="4"/>
    </row>
    <row r="48" spans="1:13" s="1" customFormat="1" ht="18" customHeight="1" hidden="1">
      <c r="A48" s="62">
        <v>18</v>
      </c>
      <c r="B48" s="77" t="s">
        <v>94</v>
      </c>
      <c r="C48" s="146"/>
      <c r="D48" s="146"/>
      <c r="E48" s="147">
        <f t="shared" si="4"/>
        <v>0</v>
      </c>
      <c r="F48" s="4"/>
      <c r="G48" s="4"/>
      <c r="H48" s="4"/>
      <c r="I48" s="4"/>
      <c r="J48" s="4"/>
      <c r="K48" s="4"/>
      <c r="L48" s="4"/>
      <c r="M48" s="4"/>
    </row>
    <row r="49" spans="1:13" s="1" customFormat="1" ht="18" customHeight="1">
      <c r="A49" s="62">
        <v>14</v>
      </c>
      <c r="B49" s="77" t="s">
        <v>68</v>
      </c>
      <c r="C49" s="146">
        <v>1468.8</v>
      </c>
      <c r="D49" s="146">
        <v>1400</v>
      </c>
      <c r="E49" s="147">
        <f t="shared" si="4"/>
        <v>-68.79999999999995</v>
      </c>
      <c r="F49" s="4"/>
      <c r="G49" s="4"/>
      <c r="H49" s="4"/>
      <c r="I49" s="4"/>
      <c r="J49" s="4"/>
      <c r="K49" s="4"/>
      <c r="L49" s="4"/>
      <c r="M49" s="4"/>
    </row>
    <row r="50" spans="1:13" s="1" customFormat="1" ht="18" customHeight="1">
      <c r="A50" s="62">
        <v>15</v>
      </c>
      <c r="B50" s="77" t="s">
        <v>56</v>
      </c>
      <c r="C50" s="146">
        <v>200</v>
      </c>
      <c r="D50" s="146">
        <v>200</v>
      </c>
      <c r="E50" s="147">
        <f t="shared" si="4"/>
        <v>0</v>
      </c>
      <c r="F50" s="4"/>
      <c r="G50" s="4"/>
      <c r="H50" s="4"/>
      <c r="I50" s="4"/>
      <c r="J50" s="4"/>
      <c r="K50" s="4"/>
      <c r="L50" s="4"/>
      <c r="M50" s="4"/>
    </row>
    <row r="51" spans="1:13" s="1" customFormat="1" ht="18" customHeight="1">
      <c r="A51" s="62">
        <v>16</v>
      </c>
      <c r="B51" s="77" t="s">
        <v>107</v>
      </c>
      <c r="C51" s="146">
        <v>0</v>
      </c>
      <c r="D51" s="146">
        <v>200</v>
      </c>
      <c r="E51" s="147">
        <f t="shared" si="4"/>
        <v>200</v>
      </c>
      <c r="F51" s="4"/>
      <c r="G51" s="4"/>
      <c r="H51" s="4"/>
      <c r="I51" s="4"/>
      <c r="J51" s="4"/>
      <c r="K51" s="4"/>
      <c r="L51" s="4"/>
      <c r="M51" s="4"/>
    </row>
    <row r="52" spans="1:13" s="1" customFormat="1" ht="18" customHeight="1" hidden="1">
      <c r="A52" s="62">
        <v>22</v>
      </c>
      <c r="B52" s="77" t="s">
        <v>123</v>
      </c>
      <c r="C52" s="146"/>
      <c r="D52" s="146"/>
      <c r="E52" s="147">
        <f t="shared" si="4"/>
        <v>0</v>
      </c>
      <c r="F52" s="4"/>
      <c r="G52" s="4"/>
      <c r="H52" s="4"/>
      <c r="I52" s="4"/>
      <c r="J52" s="4"/>
      <c r="K52" s="4"/>
      <c r="L52" s="4"/>
      <c r="M52" s="4"/>
    </row>
    <row r="53" spans="1:13" s="1" customFormat="1" ht="18" customHeight="1">
      <c r="A53" s="62">
        <v>17</v>
      </c>
      <c r="B53" s="77" t="s">
        <v>57</v>
      </c>
      <c r="C53" s="146">
        <v>3</v>
      </c>
      <c r="D53" s="146">
        <v>3</v>
      </c>
      <c r="E53" s="147">
        <f t="shared" si="4"/>
        <v>0</v>
      </c>
      <c r="F53" s="4"/>
      <c r="G53" s="4"/>
      <c r="H53" s="4"/>
      <c r="I53" s="4"/>
      <c r="J53" s="4"/>
      <c r="K53" s="4"/>
      <c r="L53" s="4"/>
      <c r="M53" s="4"/>
    </row>
    <row r="54" spans="1:13" s="1" customFormat="1" ht="18" customHeight="1">
      <c r="A54" s="62">
        <v>18</v>
      </c>
      <c r="B54" s="77" t="s">
        <v>58</v>
      </c>
      <c r="C54" s="146">
        <v>7</v>
      </c>
      <c r="D54" s="146">
        <v>50</v>
      </c>
      <c r="E54" s="147">
        <f t="shared" si="4"/>
        <v>43</v>
      </c>
      <c r="F54" s="4"/>
      <c r="G54" s="4"/>
      <c r="H54" s="4"/>
      <c r="I54" s="4"/>
      <c r="J54" s="4"/>
      <c r="K54" s="4"/>
      <c r="L54" s="4"/>
      <c r="M54" s="4"/>
    </row>
    <row r="55" spans="1:13" s="1" customFormat="1" ht="18" customHeight="1">
      <c r="A55" s="62">
        <v>19</v>
      </c>
      <c r="B55" s="77" t="s">
        <v>59</v>
      </c>
      <c r="C55" s="146">
        <v>78</v>
      </c>
      <c r="D55" s="146">
        <v>80</v>
      </c>
      <c r="E55" s="147">
        <f t="shared" si="4"/>
        <v>2</v>
      </c>
      <c r="F55" s="4"/>
      <c r="G55" s="4"/>
      <c r="H55" s="4"/>
      <c r="I55" s="4"/>
      <c r="J55" s="4"/>
      <c r="K55" s="4"/>
      <c r="L55" s="4"/>
      <c r="M55" s="4"/>
    </row>
    <row r="56" spans="1:13" s="1" customFormat="1" ht="18" customHeight="1">
      <c r="A56" s="62">
        <v>20</v>
      </c>
      <c r="B56" s="77" t="s">
        <v>90</v>
      </c>
      <c r="C56" s="146">
        <v>180</v>
      </c>
      <c r="D56" s="146">
        <v>150</v>
      </c>
      <c r="E56" s="147">
        <f t="shared" si="4"/>
        <v>-30</v>
      </c>
      <c r="F56" s="4"/>
      <c r="G56" s="4"/>
      <c r="H56" s="4"/>
      <c r="I56" s="4"/>
      <c r="J56" s="4"/>
      <c r="K56" s="4"/>
      <c r="L56" s="4"/>
      <c r="M56" s="4"/>
    </row>
    <row r="57" spans="1:13" s="1" customFormat="1" ht="18" customHeight="1">
      <c r="A57" s="62">
        <v>21</v>
      </c>
      <c r="B57" s="77" t="s">
        <v>88</v>
      </c>
      <c r="C57" s="146">
        <v>137.8</v>
      </c>
      <c r="D57" s="146">
        <v>141</v>
      </c>
      <c r="E57" s="147">
        <f t="shared" si="4"/>
        <v>3.1999999999999886</v>
      </c>
      <c r="F57" s="4"/>
      <c r="G57" s="4"/>
      <c r="H57" s="4"/>
      <c r="I57" s="4"/>
      <c r="J57" s="4"/>
      <c r="K57" s="4"/>
      <c r="L57" s="4"/>
      <c r="M57" s="4"/>
    </row>
    <row r="58" spans="1:13" s="1" customFormat="1" ht="18" customHeight="1">
      <c r="A58" s="62">
        <v>22</v>
      </c>
      <c r="B58" s="66" t="s">
        <v>100</v>
      </c>
      <c r="C58" s="146">
        <v>100</v>
      </c>
      <c r="D58" s="146">
        <v>120</v>
      </c>
      <c r="E58" s="147">
        <f t="shared" si="4"/>
        <v>20</v>
      </c>
      <c r="F58" s="4"/>
      <c r="G58" s="4"/>
      <c r="H58" s="4"/>
      <c r="I58" s="4"/>
      <c r="J58" s="4"/>
      <c r="K58" s="4"/>
      <c r="L58" s="4"/>
      <c r="M58" s="4"/>
    </row>
    <row r="59" spans="1:13" s="1" customFormat="1" ht="18" customHeight="1">
      <c r="A59" s="62">
        <v>23</v>
      </c>
      <c r="B59" s="63" t="s">
        <v>136</v>
      </c>
      <c r="C59" s="146">
        <v>200</v>
      </c>
      <c r="D59" s="146">
        <v>0</v>
      </c>
      <c r="E59" s="147">
        <f t="shared" si="4"/>
        <v>-200</v>
      </c>
      <c r="F59" s="4"/>
      <c r="G59" s="4"/>
      <c r="H59" s="4"/>
      <c r="I59" s="4"/>
      <c r="J59" s="4"/>
      <c r="K59" s="4"/>
      <c r="L59" s="4"/>
      <c r="M59" s="4"/>
    </row>
    <row r="60" spans="1:13" s="1" customFormat="1" ht="18" customHeight="1" hidden="1">
      <c r="A60" s="62">
        <v>24</v>
      </c>
      <c r="B60" s="63" t="s">
        <v>132</v>
      </c>
      <c r="C60" s="146">
        <v>0</v>
      </c>
      <c r="D60" s="146">
        <v>0</v>
      </c>
      <c r="E60" s="147"/>
      <c r="F60" s="4"/>
      <c r="G60" s="4"/>
      <c r="H60" s="4"/>
      <c r="I60" s="4"/>
      <c r="J60" s="4"/>
      <c r="K60" s="4"/>
      <c r="L60" s="4"/>
      <c r="M60" s="4"/>
    </row>
    <row r="61" spans="1:13" s="1" customFormat="1" ht="18" customHeight="1" hidden="1">
      <c r="A61" s="62">
        <v>24</v>
      </c>
      <c r="B61" s="63" t="s">
        <v>145</v>
      </c>
      <c r="C61" s="146">
        <v>0</v>
      </c>
      <c r="D61" s="146">
        <v>0</v>
      </c>
      <c r="E61" s="147"/>
      <c r="F61" s="4"/>
      <c r="G61" s="4"/>
      <c r="H61" s="4"/>
      <c r="I61" s="4"/>
      <c r="J61" s="4"/>
      <c r="K61" s="4"/>
      <c r="L61" s="4"/>
      <c r="M61" s="4"/>
    </row>
    <row r="62" spans="1:13" s="1" customFormat="1" ht="18" customHeight="1">
      <c r="A62" s="62">
        <v>24</v>
      </c>
      <c r="B62" s="63" t="s">
        <v>137</v>
      </c>
      <c r="C62" s="146">
        <v>10</v>
      </c>
      <c r="D62" s="146">
        <v>0</v>
      </c>
      <c r="E62" s="147"/>
      <c r="F62" s="4"/>
      <c r="G62" s="4"/>
      <c r="H62" s="4"/>
      <c r="I62" s="4"/>
      <c r="J62" s="4"/>
      <c r="K62" s="4"/>
      <c r="L62" s="4"/>
      <c r="M62" s="4"/>
    </row>
    <row r="63" spans="1:13" s="1" customFormat="1" ht="18" customHeight="1">
      <c r="A63" s="62">
        <v>25</v>
      </c>
      <c r="B63" s="63" t="s">
        <v>138</v>
      </c>
      <c r="C63" s="146">
        <v>217.4</v>
      </c>
      <c r="D63" s="146">
        <v>0</v>
      </c>
      <c r="E63" s="147">
        <f t="shared" si="4"/>
        <v>-217.4</v>
      </c>
      <c r="F63" s="4"/>
      <c r="G63" s="4"/>
      <c r="H63" s="4"/>
      <c r="I63" s="4"/>
      <c r="J63" s="4"/>
      <c r="K63" s="4"/>
      <c r="L63" s="4"/>
      <c r="M63" s="4"/>
    </row>
    <row r="64" spans="1:13" s="1" customFormat="1" ht="18.75" customHeight="1">
      <c r="A64" s="62">
        <v>26</v>
      </c>
      <c r="B64" s="123" t="s">
        <v>42</v>
      </c>
      <c r="C64" s="147">
        <f>SUM(C65:C67)</f>
        <v>33.5</v>
      </c>
      <c r="D64" s="147">
        <f>SUM(D65:D67)</f>
        <v>73.2</v>
      </c>
      <c r="E64" s="147">
        <f t="shared" si="4"/>
        <v>39.7</v>
      </c>
      <c r="F64" s="4"/>
      <c r="G64" s="4"/>
      <c r="H64" s="4"/>
      <c r="I64" s="4"/>
      <c r="J64" s="4"/>
      <c r="K64" s="4"/>
      <c r="L64" s="4"/>
      <c r="M64" s="4"/>
    </row>
    <row r="65" spans="1:13" s="1" customFormat="1" ht="18" customHeight="1">
      <c r="A65" s="80">
        <v>26.1</v>
      </c>
      <c r="B65" s="124" t="s">
        <v>43</v>
      </c>
      <c r="C65" s="146">
        <v>16.4</v>
      </c>
      <c r="D65" s="146">
        <v>31.6</v>
      </c>
      <c r="E65" s="147">
        <f t="shared" si="4"/>
        <v>15.200000000000003</v>
      </c>
      <c r="F65" s="4"/>
      <c r="G65" s="4"/>
      <c r="H65" s="4"/>
      <c r="I65" s="4"/>
      <c r="J65" s="4"/>
      <c r="K65" s="4"/>
      <c r="L65" s="4"/>
      <c r="M65" s="4"/>
    </row>
    <row r="66" spans="1:13" s="1" customFormat="1" ht="18" customHeight="1">
      <c r="A66" s="80">
        <v>26.2</v>
      </c>
      <c r="B66" s="124" t="s">
        <v>62</v>
      </c>
      <c r="C66" s="146">
        <v>17.1</v>
      </c>
      <c r="D66" s="146">
        <v>31.6</v>
      </c>
      <c r="E66" s="147">
        <f t="shared" si="4"/>
        <v>14.5</v>
      </c>
      <c r="F66" s="4"/>
      <c r="G66" s="4"/>
      <c r="H66" s="4"/>
      <c r="I66" s="4"/>
      <c r="J66" s="4"/>
      <c r="K66" s="4"/>
      <c r="L66" s="4"/>
      <c r="M66" s="4"/>
    </row>
    <row r="67" spans="1:13" s="1" customFormat="1" ht="18" customHeight="1">
      <c r="A67" s="80">
        <v>26.3</v>
      </c>
      <c r="B67" s="124" t="s">
        <v>130</v>
      </c>
      <c r="C67" s="146">
        <v>0</v>
      </c>
      <c r="D67" s="146">
        <v>10</v>
      </c>
      <c r="E67" s="147">
        <f t="shared" si="4"/>
        <v>10</v>
      </c>
      <c r="F67" s="4"/>
      <c r="G67" s="4"/>
      <c r="H67" s="4"/>
      <c r="I67" s="4"/>
      <c r="J67" s="4"/>
      <c r="K67" s="4"/>
      <c r="L67" s="4"/>
      <c r="M67" s="4"/>
    </row>
    <row r="68" spans="1:5" ht="18" customHeight="1">
      <c r="A68" s="82">
        <v>27</v>
      </c>
      <c r="B68" s="137" t="s">
        <v>129</v>
      </c>
      <c r="C68" s="146">
        <v>0</v>
      </c>
      <c r="D68" s="146">
        <v>24</v>
      </c>
      <c r="E68" s="147">
        <f t="shared" si="4"/>
        <v>24</v>
      </c>
    </row>
    <row r="69" spans="1:13" s="1" customFormat="1" ht="18" customHeight="1">
      <c r="A69" s="82">
        <v>28</v>
      </c>
      <c r="B69" s="123" t="s">
        <v>44</v>
      </c>
      <c r="C69" s="146">
        <v>262</v>
      </c>
      <c r="D69" s="146">
        <v>291.5</v>
      </c>
      <c r="E69" s="147">
        <f t="shared" si="4"/>
        <v>29.5</v>
      </c>
      <c r="F69" s="4"/>
      <c r="G69" s="4"/>
      <c r="H69" s="4"/>
      <c r="I69" s="4"/>
      <c r="J69" s="4"/>
      <c r="K69" s="4"/>
      <c r="L69" s="4"/>
      <c r="M69" s="4"/>
    </row>
    <row r="70" spans="1:13" s="1" customFormat="1" ht="18" customHeight="1">
      <c r="A70" s="82">
        <v>29</v>
      </c>
      <c r="B70" s="67" t="s">
        <v>104</v>
      </c>
      <c r="C70" s="146">
        <v>0</v>
      </c>
      <c r="D70" s="146">
        <v>50</v>
      </c>
      <c r="E70" s="147">
        <f t="shared" si="4"/>
        <v>50</v>
      </c>
      <c r="F70" s="4"/>
      <c r="G70" s="4"/>
      <c r="H70" s="4"/>
      <c r="I70" s="4"/>
      <c r="J70" s="4"/>
      <c r="K70" s="4"/>
      <c r="L70" s="4"/>
      <c r="M70" s="4"/>
    </row>
    <row r="71" spans="1:13" s="1" customFormat="1" ht="28.5" customHeight="1">
      <c r="A71" s="83" t="s">
        <v>78</v>
      </c>
      <c r="B71" s="61" t="s">
        <v>82</v>
      </c>
      <c r="C71" s="145">
        <f>+C72+C80+C84</f>
        <v>2477.5</v>
      </c>
      <c r="D71" s="145">
        <f>+D72+D80+D84</f>
        <v>3254</v>
      </c>
      <c r="E71" s="147">
        <f t="shared" si="4"/>
        <v>776.5</v>
      </c>
      <c r="F71" s="4"/>
      <c r="G71" s="4"/>
      <c r="H71" s="4"/>
      <c r="I71" s="4"/>
      <c r="J71" s="4"/>
      <c r="K71" s="4"/>
      <c r="L71" s="4"/>
      <c r="M71" s="4"/>
    </row>
    <row r="72" spans="1:13" s="1" customFormat="1" ht="18" customHeight="1">
      <c r="A72" s="82">
        <v>1</v>
      </c>
      <c r="B72" s="125" t="s">
        <v>127</v>
      </c>
      <c r="C72" s="147">
        <f>SUM(C73:C79)</f>
        <v>2477.5</v>
      </c>
      <c r="D72" s="147">
        <f>SUM(D73:D79)</f>
        <v>3001</v>
      </c>
      <c r="E72" s="147">
        <f t="shared" si="4"/>
        <v>523.5</v>
      </c>
      <c r="F72" s="4"/>
      <c r="G72" s="4"/>
      <c r="H72" s="4"/>
      <c r="I72" s="4"/>
      <c r="J72" s="4"/>
      <c r="K72" s="4"/>
      <c r="L72" s="4"/>
      <c r="M72" s="4"/>
    </row>
    <row r="73" spans="1:13" s="1" customFormat="1" ht="18" customHeight="1">
      <c r="A73" s="80">
        <v>1.1</v>
      </c>
      <c r="B73" s="88" t="s">
        <v>76</v>
      </c>
      <c r="C73" s="146">
        <v>968</v>
      </c>
      <c r="D73" s="146">
        <v>996</v>
      </c>
      <c r="E73" s="147">
        <f t="shared" si="4"/>
        <v>28</v>
      </c>
      <c r="F73" s="4"/>
      <c r="G73" s="4"/>
      <c r="H73" s="4"/>
      <c r="I73" s="4"/>
      <c r="J73" s="4"/>
      <c r="K73" s="4"/>
      <c r="L73" s="4"/>
      <c r="M73" s="4"/>
    </row>
    <row r="74" spans="1:13" s="1" customFormat="1" ht="18" customHeight="1">
      <c r="A74" s="80">
        <v>1.2</v>
      </c>
      <c r="B74" s="88" t="s">
        <v>108</v>
      </c>
      <c r="C74" s="146">
        <v>720</v>
      </c>
      <c r="D74" s="146">
        <v>0</v>
      </c>
      <c r="E74" s="147">
        <f aca="true" t="shared" si="5" ref="E74:E91">D74-C74</f>
        <v>-720</v>
      </c>
      <c r="F74" s="4"/>
      <c r="G74" s="4"/>
      <c r="H74" s="4"/>
      <c r="I74" s="4"/>
      <c r="J74" s="4"/>
      <c r="K74" s="4"/>
      <c r="L74" s="4"/>
      <c r="M74" s="4"/>
    </row>
    <row r="75" spans="1:13" s="1" customFormat="1" ht="18" customHeight="1">
      <c r="A75" s="80">
        <v>1.3</v>
      </c>
      <c r="B75" s="88" t="s">
        <v>109</v>
      </c>
      <c r="C75" s="146">
        <v>356.5</v>
      </c>
      <c r="D75" s="146">
        <v>995</v>
      </c>
      <c r="E75" s="147">
        <f t="shared" si="5"/>
        <v>638.5</v>
      </c>
      <c r="F75" s="4"/>
      <c r="G75" s="4"/>
      <c r="H75" s="4"/>
      <c r="I75" s="4"/>
      <c r="J75" s="4"/>
      <c r="K75" s="4"/>
      <c r="L75" s="4"/>
      <c r="M75" s="4"/>
    </row>
    <row r="76" spans="1:13" s="1" customFormat="1" ht="18" customHeight="1">
      <c r="A76" s="80">
        <v>1.4</v>
      </c>
      <c r="B76" s="88" t="s">
        <v>111</v>
      </c>
      <c r="C76" s="146">
        <v>0</v>
      </c>
      <c r="D76" s="146">
        <v>995</v>
      </c>
      <c r="E76" s="147">
        <f t="shared" si="5"/>
        <v>995</v>
      </c>
      <c r="F76" s="4"/>
      <c r="G76" s="4"/>
      <c r="H76" s="4"/>
      <c r="I76" s="4"/>
      <c r="J76" s="4"/>
      <c r="K76" s="4"/>
      <c r="L76" s="4"/>
      <c r="M76" s="4"/>
    </row>
    <row r="77" spans="1:13" s="1" customFormat="1" ht="18" customHeight="1" hidden="1">
      <c r="A77" s="80">
        <v>1.5</v>
      </c>
      <c r="B77" s="88" t="s">
        <v>92</v>
      </c>
      <c r="C77" s="146"/>
      <c r="D77" s="146"/>
      <c r="E77" s="147">
        <f t="shared" si="5"/>
        <v>0</v>
      </c>
      <c r="F77" s="4"/>
      <c r="G77" s="4"/>
      <c r="H77" s="4"/>
      <c r="I77" s="4"/>
      <c r="J77" s="4"/>
      <c r="K77" s="4"/>
      <c r="L77" s="4"/>
      <c r="M77" s="4"/>
    </row>
    <row r="78" spans="1:5" s="133" customFormat="1" ht="18" customHeight="1">
      <c r="A78" s="80">
        <v>1.5</v>
      </c>
      <c r="B78" s="91" t="s">
        <v>93</v>
      </c>
      <c r="C78" s="146">
        <v>5</v>
      </c>
      <c r="D78" s="146">
        <v>15</v>
      </c>
      <c r="E78" s="146">
        <f>D78-C78</f>
        <v>10</v>
      </c>
    </row>
    <row r="79" spans="1:5" s="133" customFormat="1" ht="18" customHeight="1">
      <c r="A79" s="80">
        <v>1.6</v>
      </c>
      <c r="B79" s="91" t="s">
        <v>139</v>
      </c>
      <c r="C79" s="146">
        <v>428</v>
      </c>
      <c r="D79" s="146">
        <v>0</v>
      </c>
      <c r="E79" s="146">
        <f t="shared" si="5"/>
        <v>-428</v>
      </c>
    </row>
    <row r="80" spans="1:13" s="1" customFormat="1" ht="33.75" customHeight="1" hidden="1">
      <c r="A80" s="82">
        <v>2</v>
      </c>
      <c r="B80" s="125" t="s">
        <v>45</v>
      </c>
      <c r="C80" s="147">
        <f>SUM(C81:C83)</f>
        <v>0</v>
      </c>
      <c r="D80" s="147">
        <f>SUM(D81:D83)</f>
        <v>0</v>
      </c>
      <c r="E80" s="147">
        <f t="shared" si="5"/>
        <v>0</v>
      </c>
      <c r="F80" s="4"/>
      <c r="G80" s="4"/>
      <c r="H80" s="4"/>
      <c r="I80" s="4"/>
      <c r="J80" s="4"/>
      <c r="K80" s="4"/>
      <c r="L80" s="4"/>
      <c r="M80" s="4"/>
    </row>
    <row r="81" spans="1:13" s="1" customFormat="1" ht="18" customHeight="1" hidden="1">
      <c r="A81" s="80">
        <v>2.1</v>
      </c>
      <c r="B81" s="126" t="s">
        <v>85</v>
      </c>
      <c r="C81" s="146"/>
      <c r="D81" s="146"/>
      <c r="E81" s="147">
        <f t="shared" si="5"/>
        <v>0</v>
      </c>
      <c r="F81" s="4"/>
      <c r="G81" s="4"/>
      <c r="H81" s="4"/>
      <c r="I81" s="4"/>
      <c r="J81" s="4"/>
      <c r="K81" s="4"/>
      <c r="L81" s="4"/>
      <c r="M81" s="4"/>
    </row>
    <row r="82" spans="1:13" s="1" customFormat="1" ht="18" customHeight="1" hidden="1">
      <c r="A82" s="80">
        <v>2.2</v>
      </c>
      <c r="B82" s="127" t="s">
        <v>84</v>
      </c>
      <c r="C82" s="146"/>
      <c r="D82" s="146"/>
      <c r="E82" s="147">
        <f t="shared" si="5"/>
        <v>0</v>
      </c>
      <c r="F82" s="4"/>
      <c r="G82" s="4"/>
      <c r="H82" s="4"/>
      <c r="I82" s="4"/>
      <c r="J82" s="4"/>
      <c r="K82" s="4"/>
      <c r="L82" s="4"/>
      <c r="M82" s="4"/>
    </row>
    <row r="83" spans="1:13" s="1" customFormat="1" ht="18" customHeight="1" hidden="1">
      <c r="A83" s="80">
        <v>2.3</v>
      </c>
      <c r="B83" s="126" t="s">
        <v>63</v>
      </c>
      <c r="C83" s="146"/>
      <c r="D83" s="146"/>
      <c r="E83" s="147">
        <f t="shared" si="5"/>
        <v>0</v>
      </c>
      <c r="F83" s="4"/>
      <c r="G83" s="4"/>
      <c r="H83" s="4"/>
      <c r="I83" s="4"/>
      <c r="J83" s="4"/>
      <c r="K83" s="4"/>
      <c r="L83" s="4"/>
      <c r="M83" s="4"/>
    </row>
    <row r="84" spans="1:13" s="87" customFormat="1" ht="36" customHeight="1">
      <c r="A84" s="82">
        <v>2</v>
      </c>
      <c r="B84" s="85" t="s">
        <v>126</v>
      </c>
      <c r="C84" s="146">
        <v>0</v>
      </c>
      <c r="D84" s="146">
        <v>253</v>
      </c>
      <c r="E84" s="147">
        <f t="shared" si="5"/>
        <v>253</v>
      </c>
      <c r="F84" s="86"/>
      <c r="G84" s="86"/>
      <c r="H84" s="86"/>
      <c r="I84" s="86"/>
      <c r="J84" s="86"/>
      <c r="K84" s="86"/>
      <c r="L84" s="86"/>
      <c r="M84" s="86"/>
    </row>
    <row r="85" spans="1:13" s="1" customFormat="1" ht="38.25" customHeight="1" hidden="1">
      <c r="A85" s="83" t="s">
        <v>79</v>
      </c>
      <c r="B85" s="61" t="s">
        <v>115</v>
      </c>
      <c r="C85" s="145">
        <f>SUM(C86:C87)</f>
        <v>0</v>
      </c>
      <c r="D85" s="145">
        <f>SUM(D86:D87)</f>
        <v>0</v>
      </c>
      <c r="E85" s="147">
        <f t="shared" si="5"/>
        <v>0</v>
      </c>
      <c r="F85" s="4"/>
      <c r="G85" s="4"/>
      <c r="H85" s="4"/>
      <c r="I85" s="4"/>
      <c r="J85" s="4"/>
      <c r="K85" s="4"/>
      <c r="L85" s="4"/>
      <c r="M85" s="4"/>
    </row>
    <row r="86" spans="1:13" s="1" customFormat="1" ht="18" customHeight="1" hidden="1">
      <c r="A86" s="80">
        <v>1</v>
      </c>
      <c r="B86" s="63"/>
      <c r="C86" s="146"/>
      <c r="D86" s="146"/>
      <c r="E86" s="147">
        <f t="shared" si="5"/>
        <v>0</v>
      </c>
      <c r="F86" s="4"/>
      <c r="G86" s="4"/>
      <c r="H86" s="4"/>
      <c r="I86" s="4"/>
      <c r="J86" s="4"/>
      <c r="K86" s="4"/>
      <c r="L86" s="4"/>
      <c r="M86" s="4"/>
    </row>
    <row r="87" spans="1:13" s="39" customFormat="1" ht="18" customHeight="1" hidden="1">
      <c r="A87" s="80">
        <v>2</v>
      </c>
      <c r="B87" s="63"/>
      <c r="C87" s="146"/>
      <c r="D87" s="146"/>
      <c r="E87" s="147">
        <f t="shared" si="5"/>
        <v>0</v>
      </c>
      <c r="F87" s="38"/>
      <c r="G87" s="38"/>
      <c r="H87" s="38"/>
      <c r="I87" s="38"/>
      <c r="J87" s="38"/>
      <c r="K87" s="38"/>
      <c r="L87" s="38"/>
      <c r="M87" s="38"/>
    </row>
    <row r="88" spans="1:13" s="1" customFormat="1" ht="24.75" customHeight="1">
      <c r="A88" s="83" t="s">
        <v>79</v>
      </c>
      <c r="B88" s="61" t="s">
        <v>80</v>
      </c>
      <c r="C88" s="145">
        <f>SUM(C89:C90)</f>
        <v>1690</v>
      </c>
      <c r="D88" s="145">
        <f>SUM(D89:D90)</f>
        <v>1426.2</v>
      </c>
      <c r="E88" s="147">
        <f t="shared" si="5"/>
        <v>-263.79999999999995</v>
      </c>
      <c r="F88" s="4"/>
      <c r="G88" s="4"/>
      <c r="H88" s="4"/>
      <c r="I88" s="4"/>
      <c r="J88" s="4"/>
      <c r="K88" s="4"/>
      <c r="L88" s="4"/>
      <c r="M88" s="4"/>
    </row>
    <row r="89" spans="1:13" s="1" customFormat="1" ht="18" customHeight="1">
      <c r="A89" s="80">
        <v>1</v>
      </c>
      <c r="B89" s="93" t="s">
        <v>15</v>
      </c>
      <c r="C89" s="146">
        <v>1690</v>
      </c>
      <c r="D89" s="146">
        <v>1000</v>
      </c>
      <c r="E89" s="147">
        <f t="shared" si="5"/>
        <v>-690</v>
      </c>
      <c r="F89" s="4"/>
      <c r="G89" s="4"/>
      <c r="H89" s="4"/>
      <c r="I89" s="4"/>
      <c r="J89" s="4"/>
      <c r="K89" s="4"/>
      <c r="L89" s="4"/>
      <c r="M89" s="4"/>
    </row>
    <row r="90" spans="1:13" s="39" customFormat="1" ht="17.25" customHeight="1">
      <c r="A90" s="80">
        <v>2</v>
      </c>
      <c r="B90" s="93" t="s">
        <v>146</v>
      </c>
      <c r="C90" s="146">
        <v>0</v>
      </c>
      <c r="D90" s="146">
        <v>426.2</v>
      </c>
      <c r="E90" s="147">
        <f t="shared" si="5"/>
        <v>426.2</v>
      </c>
      <c r="F90" s="38"/>
      <c r="G90" s="38"/>
      <c r="H90" s="38"/>
      <c r="I90" s="38"/>
      <c r="J90" s="38"/>
      <c r="K90" s="38"/>
      <c r="L90" s="38"/>
      <c r="M90" s="38"/>
    </row>
    <row r="91" spans="1:13" s="39" customFormat="1" ht="43.5" customHeight="1">
      <c r="A91" s="60" t="s">
        <v>46</v>
      </c>
      <c r="B91" s="61" t="s">
        <v>47</v>
      </c>
      <c r="C91" s="145">
        <f>C6+C7-C23</f>
        <v>8322.900000000023</v>
      </c>
      <c r="D91" s="145">
        <f>D6+D7-D23</f>
        <v>3617.899999999994</v>
      </c>
      <c r="E91" s="145">
        <f t="shared" si="5"/>
        <v>-4705.000000000029</v>
      </c>
      <c r="F91" s="38"/>
      <c r="G91" s="38"/>
      <c r="H91" s="38"/>
      <c r="I91" s="38"/>
      <c r="J91" s="38"/>
      <c r="K91" s="38"/>
      <c r="L91" s="38"/>
      <c r="M91" s="38"/>
    </row>
    <row r="92" spans="1:13" s="1" customFormat="1" ht="12.75" customHeight="1">
      <c r="A92" s="128"/>
      <c r="B92" s="129"/>
      <c r="C92" s="154"/>
      <c r="D92" s="154"/>
      <c r="E92" s="154"/>
      <c r="F92" s="4"/>
      <c r="G92" s="4"/>
      <c r="H92" s="4"/>
      <c r="I92" s="4"/>
      <c r="J92" s="4"/>
      <c r="K92" s="4"/>
      <c r="L92" s="4"/>
      <c r="M92" s="4"/>
    </row>
    <row r="93" spans="1:13" s="1" customFormat="1" ht="12.75" customHeight="1">
      <c r="A93" s="128"/>
      <c r="B93" s="129"/>
      <c r="C93" s="46"/>
      <c r="D93" s="46"/>
      <c r="E93" s="46"/>
      <c r="F93" s="4"/>
      <c r="G93" s="4"/>
      <c r="H93" s="4"/>
      <c r="I93" s="4"/>
      <c r="J93" s="4"/>
      <c r="K93" s="4"/>
      <c r="L93" s="4"/>
      <c r="M93" s="4"/>
    </row>
    <row r="94" spans="1:13" s="1" customFormat="1" ht="24.75" customHeight="1">
      <c r="A94" s="46"/>
      <c r="B94" s="28"/>
      <c r="C94" s="46"/>
      <c r="D94" s="46"/>
      <c r="E94" s="46"/>
      <c r="F94" s="4"/>
      <c r="G94" s="4"/>
      <c r="H94" s="4"/>
      <c r="I94" s="4"/>
      <c r="J94" s="4"/>
      <c r="K94" s="4"/>
      <c r="L94" s="4"/>
      <c r="M94" s="4"/>
    </row>
    <row r="95" spans="2:13" s="1" customFormat="1" ht="16.5">
      <c r="B95" s="101" t="s">
        <v>2</v>
      </c>
      <c r="C95" s="28"/>
      <c r="D95" s="160" t="s">
        <v>148</v>
      </c>
      <c r="E95" s="160"/>
      <c r="F95" s="4"/>
      <c r="G95" s="4"/>
      <c r="H95" s="4"/>
      <c r="I95" s="4"/>
      <c r="J95" s="4"/>
      <c r="K95" s="4"/>
      <c r="L95" s="4"/>
      <c r="M95" s="4"/>
    </row>
    <row r="96" spans="1:5" ht="13.5" customHeight="1">
      <c r="A96" s="1"/>
      <c r="B96" s="1" t="s">
        <v>4</v>
      </c>
      <c r="C96" s="1"/>
      <c r="D96" s="165" t="s">
        <v>5</v>
      </c>
      <c r="E96" s="165"/>
    </row>
    <row r="97" spans="1:5" ht="7.5" customHeight="1">
      <c r="A97" s="1"/>
      <c r="B97" s="1"/>
      <c r="C97" s="1"/>
      <c r="D97" s="24"/>
      <c r="E97" s="24"/>
    </row>
    <row r="98" spans="2:5" ht="16.5">
      <c r="B98" s="39" t="s">
        <v>6</v>
      </c>
      <c r="D98" s="160" t="s">
        <v>149</v>
      </c>
      <c r="E98" s="160"/>
    </row>
    <row r="99" spans="4:5" ht="12" customHeight="1">
      <c r="D99" s="165" t="s">
        <v>5</v>
      </c>
      <c r="E99" s="165"/>
    </row>
    <row r="100" ht="13.5">
      <c r="B100" s="130" t="s">
        <v>1</v>
      </c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A3:E3"/>
    <mergeCell ref="D96:E96"/>
    <mergeCell ref="D99:E99"/>
    <mergeCell ref="D95:E95"/>
    <mergeCell ref="D98:E98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53" r:id="rId1"/>
  <ignoredErrors>
    <ignoredError sqref="E78:E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Comp1</cp:lastModifiedBy>
  <cp:lastPrinted>2017-03-01T09:39:13Z</cp:lastPrinted>
  <dcterms:created xsi:type="dcterms:W3CDTF">1996-10-14T23:33:28Z</dcterms:created>
  <dcterms:modified xsi:type="dcterms:W3CDTF">2017-03-01T09:44:09Z</dcterms:modified>
  <cp:category/>
  <cp:version/>
  <cp:contentType/>
  <cp:contentStatus/>
</cp:coreProperties>
</file>